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drawings/drawing5.xml" ContentType="application/vnd.openxmlformats-officedocument.drawing+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Ellen Stokat\OneDrive - RichterGedeon\Documents\Digital strategi\Webb\Öppen redovisning\2024\"/>
    </mc:Choice>
  </mc:AlternateContent>
  <xr:revisionPtr revIDLastSave="0" documentId="8_{14DA965C-C569-4D1F-832B-020CBCC650AF}" xr6:coauthVersionLast="47" xr6:coauthVersionMax="47" xr10:uidLastSave="{00000000-0000-0000-0000-000000000000}"/>
  <bookViews>
    <workbookView xWindow="-108" yWindow="-108" windowWidth="23256" windowHeight="12456" activeTab="1" xr2:uid="{00000000-000D-0000-FFFF-FFFF00000000}"/>
  </bookViews>
  <sheets>
    <sheet name="Skýringar og leiðbeiningar" sheetId="13" r:id="rId1"/>
    <sheet name="DC_yfirlit" sheetId="10" r:id="rId2"/>
    <sheet name="A_Ráðgjafavinna" sheetId="6" r:id="rId3"/>
    <sheet name="B_Ráðgjafavinna" sheetId="11" state="hidden" r:id="rId4"/>
    <sheet name="C_Ráðgjafavinna" sheetId="12" state="hidden" r:id="rId5"/>
    <sheet name="A_Ráðstefnur" sheetId="1" r:id="rId6"/>
    <sheet name="B_Ráðstefnur" sheetId="15" state="hidden" r:id="rId7"/>
    <sheet name="C_Ráðstefnur" sheetId="16" state="hidden" r:id="rId8"/>
    <sheet name="A_HCO" sheetId="7" r:id="rId9"/>
    <sheet name="B_HCO" sheetId="17" state="hidden" r:id="rId10"/>
    <sheet name="C_HCO" sheetId="18" state="hidden" r:id="rId11"/>
    <sheet name="Sameina" sheetId="19" state="hidden" r:id="rId12"/>
    <sheet name="Einstaklingar" sheetId="9" r:id="rId13"/>
    <sheet name="Sheet2" sheetId="5" state="hidden" r:id="rId14"/>
  </sheets>
  <definedNames>
    <definedName name="Einstaklingar">Einstaklingar!$A$2:$G$1134</definedName>
    <definedName name="HCO">A_HCO!#REF!</definedName>
    <definedName name="_xlnm.Print_Area" localSheetId="1">DC_yfirlit!$A$1:$M$54</definedName>
    <definedName name="Ráðgjafavinna">#REF!</definedName>
    <definedName name="Ráðstefnur">A_Ráðstefnur!#REF!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7" l="1"/>
  <c r="A4" i="7"/>
  <c r="A2" i="7"/>
  <c r="G2" i="1"/>
  <c r="I2" i="1" s="1"/>
  <c r="G3" i="1"/>
  <c r="I3" i="1" s="1"/>
  <c r="G4" i="1"/>
  <c r="I4" i="1" s="1"/>
  <c r="G5" i="1"/>
  <c r="I5" i="1" s="1"/>
  <c r="G6" i="1"/>
  <c r="I6" i="1" s="1"/>
  <c r="G7" i="1"/>
  <c r="I7" i="1" s="1"/>
  <c r="G8" i="1"/>
  <c r="I8" i="1" s="1"/>
  <c r="G9" i="1"/>
  <c r="I9" i="1" s="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2" i="1"/>
  <c r="G6" i="16"/>
  <c r="G7" i="16"/>
  <c r="G8" i="16"/>
  <c r="G9" i="16"/>
  <c r="G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I6" i="16"/>
  <c r="I7" i="16"/>
  <c r="I8" i="16"/>
  <c r="I9" i="16"/>
  <c r="I10" i="16"/>
  <c r="I11" i="16"/>
  <c r="I12" i="16"/>
  <c r="I13"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H3" i="16"/>
  <c r="H4" i="16"/>
  <c r="H5"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E6" i="16"/>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F3" i="16"/>
  <c r="F4" i="16"/>
  <c r="F5" i="16"/>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G6" i="15"/>
  <c r="H6" i="15"/>
  <c r="I6" i="15"/>
  <c r="G7" i="15"/>
  <c r="H7" i="15"/>
  <c r="I7" i="15"/>
  <c r="G8" i="15"/>
  <c r="H8" i="15"/>
  <c r="I8" i="15"/>
  <c r="G9" i="15"/>
  <c r="H9" i="15"/>
  <c r="I9" i="15"/>
  <c r="G10" i="15"/>
  <c r="H10" i="15"/>
  <c r="I10" i="15"/>
  <c r="G11" i="15"/>
  <c r="H11" i="15"/>
  <c r="I11" i="15"/>
  <c r="G12" i="15"/>
  <c r="H12" i="15"/>
  <c r="I12" i="15"/>
  <c r="G13" i="15"/>
  <c r="H13" i="15"/>
  <c r="I13" i="15"/>
  <c r="G14" i="15"/>
  <c r="H14" i="15"/>
  <c r="I14" i="15"/>
  <c r="G15" i="15"/>
  <c r="H15" i="15"/>
  <c r="I15" i="15"/>
  <c r="G16" i="15"/>
  <c r="H16" i="15"/>
  <c r="I16" i="15"/>
  <c r="G17" i="15"/>
  <c r="H17" i="15"/>
  <c r="I17" i="15"/>
  <c r="G18" i="15"/>
  <c r="H18" i="15"/>
  <c r="I18" i="15"/>
  <c r="G19" i="15"/>
  <c r="H19" i="15"/>
  <c r="I19" i="15"/>
  <c r="G20" i="15"/>
  <c r="H20" i="15"/>
  <c r="I20" i="15"/>
  <c r="G21" i="15"/>
  <c r="H21" i="15"/>
  <c r="I21" i="15"/>
  <c r="G22" i="15"/>
  <c r="H22" i="15"/>
  <c r="I22" i="15"/>
  <c r="G23" i="15"/>
  <c r="H23" i="15"/>
  <c r="I23" i="15"/>
  <c r="G24" i="15"/>
  <c r="H24" i="15"/>
  <c r="I24" i="15"/>
  <c r="G25" i="15"/>
  <c r="H25" i="15"/>
  <c r="I25" i="15"/>
  <c r="G26" i="15"/>
  <c r="H26" i="15"/>
  <c r="I26" i="15"/>
  <c r="G27" i="15"/>
  <c r="H27" i="15"/>
  <c r="I27" i="15"/>
  <c r="G28" i="15"/>
  <c r="H28" i="15"/>
  <c r="I28" i="15"/>
  <c r="G29" i="15"/>
  <c r="H29" i="15"/>
  <c r="I29" i="15"/>
  <c r="G30" i="15"/>
  <c r="H30" i="15"/>
  <c r="I30" i="15"/>
  <c r="G31" i="15"/>
  <c r="H31" i="15"/>
  <c r="I31" i="15"/>
  <c r="G32" i="15"/>
  <c r="H32" i="15"/>
  <c r="I32" i="15"/>
  <c r="G33" i="15"/>
  <c r="H33" i="15"/>
  <c r="I33" i="15"/>
  <c r="G34" i="15"/>
  <c r="H34" i="15"/>
  <c r="I34" i="15"/>
  <c r="G35" i="15"/>
  <c r="H35" i="15"/>
  <c r="I35" i="15"/>
  <c r="G36" i="15"/>
  <c r="H36" i="15"/>
  <c r="I36" i="15"/>
  <c r="G37" i="15"/>
  <c r="H37" i="15"/>
  <c r="I37" i="15"/>
  <c r="G38" i="15"/>
  <c r="H38" i="15"/>
  <c r="I38" i="15"/>
  <c r="G39" i="15"/>
  <c r="H39" i="15"/>
  <c r="I39" i="15"/>
  <c r="G40" i="15"/>
  <c r="H40" i="15"/>
  <c r="I40" i="15"/>
  <c r="G41" i="15"/>
  <c r="H41" i="15"/>
  <c r="I41" i="15"/>
  <c r="G42" i="15"/>
  <c r="H42" i="15"/>
  <c r="I42" i="15"/>
  <c r="G43" i="15"/>
  <c r="H43" i="15"/>
  <c r="I43" i="15"/>
  <c r="G44" i="15"/>
  <c r="H44" i="15"/>
  <c r="I44" i="15"/>
  <c r="G45" i="15"/>
  <c r="H45" i="15"/>
  <c r="I45" i="15"/>
  <c r="G46" i="15"/>
  <c r="H46" i="15"/>
  <c r="I46" i="15"/>
  <c r="G47" i="15"/>
  <c r="H47" i="15"/>
  <c r="I47" i="15"/>
  <c r="G48" i="15"/>
  <c r="H48" i="15"/>
  <c r="I48" i="15"/>
  <c r="G49" i="15"/>
  <c r="H49" i="15"/>
  <c r="I49" i="15"/>
  <c r="G50" i="15"/>
  <c r="H50" i="15"/>
  <c r="I50" i="15"/>
  <c r="G51" i="15"/>
  <c r="H51" i="15"/>
  <c r="I51" i="15"/>
  <c r="E6" i="15"/>
  <c r="F6" i="15"/>
  <c r="E7" i="15"/>
  <c r="F7" i="15"/>
  <c r="E8" i="15"/>
  <c r="F8" i="15"/>
  <c r="E9" i="15"/>
  <c r="F9" i="15"/>
  <c r="E10" i="15"/>
  <c r="F10" i="15"/>
  <c r="E11" i="15"/>
  <c r="F11" i="15"/>
  <c r="E12" i="15"/>
  <c r="F12" i="15"/>
  <c r="E13" i="15"/>
  <c r="F13" i="15"/>
  <c r="E14" i="15"/>
  <c r="F14" i="15"/>
  <c r="E15" i="15"/>
  <c r="F15" i="15"/>
  <c r="E16" i="15"/>
  <c r="F16" i="15"/>
  <c r="E17" i="15"/>
  <c r="F17" i="15"/>
  <c r="E18" i="15"/>
  <c r="F18" i="15"/>
  <c r="E19" i="15"/>
  <c r="F19" i="15"/>
  <c r="E20" i="15"/>
  <c r="F20" i="15"/>
  <c r="E21" i="15"/>
  <c r="F21" i="15"/>
  <c r="E22" i="15"/>
  <c r="F22" i="15"/>
  <c r="E23" i="15"/>
  <c r="F23" i="15"/>
  <c r="E24" i="15"/>
  <c r="F24" i="15"/>
  <c r="E25" i="15"/>
  <c r="F25" i="15"/>
  <c r="E26" i="15"/>
  <c r="F26" i="15"/>
  <c r="E27" i="15"/>
  <c r="F27" i="15"/>
  <c r="E28" i="15"/>
  <c r="F28" i="15"/>
  <c r="E29" i="15"/>
  <c r="F29" i="15"/>
  <c r="E30" i="15"/>
  <c r="F30" i="15"/>
  <c r="E31" i="15"/>
  <c r="F31" i="15"/>
  <c r="E32" i="15"/>
  <c r="F32" i="15"/>
  <c r="E33" i="15"/>
  <c r="F33" i="15"/>
  <c r="E34" i="15"/>
  <c r="F34" i="15"/>
  <c r="E35" i="15"/>
  <c r="F35" i="15"/>
  <c r="E36" i="15"/>
  <c r="F36" i="15"/>
  <c r="E37" i="15"/>
  <c r="F37" i="15"/>
  <c r="E38" i="15"/>
  <c r="F38" i="15"/>
  <c r="E39" i="15"/>
  <c r="F39" i="15"/>
  <c r="E40" i="15"/>
  <c r="F40" i="15"/>
  <c r="E41" i="15"/>
  <c r="F41" i="15"/>
  <c r="E42" i="15"/>
  <c r="F42" i="15"/>
  <c r="E43" i="15"/>
  <c r="F43" i="15"/>
  <c r="E44" i="15"/>
  <c r="F44" i="15"/>
  <c r="E45" i="15"/>
  <c r="F45" i="15"/>
  <c r="E46" i="15"/>
  <c r="F46" i="15"/>
  <c r="E47" i="15"/>
  <c r="F47" i="15"/>
  <c r="E48" i="15"/>
  <c r="F48" i="15"/>
  <c r="E49" i="15"/>
  <c r="F49" i="15"/>
  <c r="E50" i="15"/>
  <c r="F50" i="15"/>
  <c r="E51" i="15"/>
  <c r="F51" i="15"/>
  <c r="H3" i="15"/>
  <c r="I3" i="15"/>
  <c r="H4" i="15"/>
  <c r="I4" i="15"/>
  <c r="H5" i="15"/>
  <c r="I5" i="15"/>
  <c r="G3" i="15"/>
  <c r="G4" i="15"/>
  <c r="G5" i="15"/>
  <c r="F3" i="15"/>
  <c r="F4" i="15"/>
  <c r="F5" i="15"/>
  <c r="E3" i="15"/>
  <c r="E4" i="15"/>
  <c r="E5" i="15"/>
  <c r="I3" i="16"/>
  <c r="I4" i="16"/>
  <c r="I5" i="16"/>
  <c r="G4" i="16"/>
  <c r="G2" i="16"/>
  <c r="G3" i="16"/>
  <c r="G5" i="16"/>
  <c r="E3" i="16"/>
  <c r="E4" i="16"/>
  <c r="E5" i="16"/>
  <c r="E32" i="12"/>
  <c r="F32" i="12"/>
  <c r="E33" i="12"/>
  <c r="F33" i="12"/>
  <c r="E34" i="12"/>
  <c r="F34" i="12"/>
  <c r="E35" i="12"/>
  <c r="F35" i="12"/>
  <c r="E36" i="12"/>
  <c r="F36" i="12"/>
  <c r="E37" i="12"/>
  <c r="F37" i="12"/>
  <c r="E38" i="12"/>
  <c r="F38" i="12"/>
  <c r="E39" i="12"/>
  <c r="F39" i="12"/>
  <c r="E40" i="12"/>
  <c r="F40" i="12"/>
  <c r="E41" i="12"/>
  <c r="F41" i="12"/>
  <c r="E42" i="12"/>
  <c r="F42" i="12"/>
  <c r="E43" i="12"/>
  <c r="F43" i="12"/>
  <c r="E44" i="12"/>
  <c r="F44" i="12"/>
  <c r="E45" i="12"/>
  <c r="F45" i="12"/>
  <c r="E46" i="12"/>
  <c r="F46" i="12"/>
  <c r="E47" i="12"/>
  <c r="F47" i="12"/>
  <c r="E48" i="12"/>
  <c r="F48" i="12"/>
  <c r="E49" i="12"/>
  <c r="F49" i="12"/>
  <c r="E50" i="12"/>
  <c r="F50" i="12"/>
  <c r="E51" i="12"/>
  <c r="F51" i="12"/>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B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2" i="6"/>
  <c r="H42" i="10"/>
  <c r="H43" i="10"/>
  <c r="H44" i="10"/>
  <c r="H45" i="10"/>
  <c r="H46" i="10"/>
  <c r="G42" i="10"/>
  <c r="G43" i="10"/>
  <c r="G44" i="10"/>
  <c r="G45" i="10"/>
  <c r="G46" i="10"/>
  <c r="E42" i="10"/>
  <c r="E43" i="10"/>
  <c r="E44" i="10"/>
  <c r="E45" i="10"/>
  <c r="E46" i="10"/>
  <c r="D42" i="10"/>
  <c r="D43" i="10"/>
  <c r="D44" i="10"/>
  <c r="D45" i="10"/>
  <c r="D46" i="10"/>
  <c r="C42" i="10"/>
  <c r="C43" i="10"/>
  <c r="C44" i="10"/>
  <c r="C45" i="10"/>
  <c r="C46" i="10"/>
  <c r="B40" i="10"/>
  <c r="D40" i="10" s="1"/>
  <c r="B41" i="10"/>
  <c r="B42" i="10"/>
  <c r="B43" i="10"/>
  <c r="B44" i="10"/>
  <c r="B45" i="10"/>
  <c r="B46" i="10"/>
  <c r="B39" i="10"/>
  <c r="L14" i="10"/>
  <c r="L15" i="10"/>
  <c r="L16" i="10"/>
  <c r="L17" i="10"/>
  <c r="L18" i="10"/>
  <c r="L19" i="10"/>
  <c r="L20" i="10"/>
  <c r="L21" i="10"/>
  <c r="L22" i="10"/>
  <c r="L23" i="10"/>
  <c r="L24" i="10"/>
  <c r="L25" i="10"/>
  <c r="L26" i="10"/>
  <c r="L27" i="10"/>
  <c r="L28" i="10"/>
  <c r="L29" i="10"/>
  <c r="L30" i="10"/>
  <c r="L31" i="10"/>
  <c r="L32" i="10"/>
  <c r="L33" i="10"/>
  <c r="K14" i="10"/>
  <c r="K15" i="10"/>
  <c r="K16" i="10"/>
  <c r="K17" i="10"/>
  <c r="K18" i="10"/>
  <c r="K19" i="10"/>
  <c r="K20" i="10"/>
  <c r="K21" i="10"/>
  <c r="K22" i="10"/>
  <c r="K23" i="10"/>
  <c r="K24" i="10"/>
  <c r="K25" i="10"/>
  <c r="K26" i="10"/>
  <c r="K27" i="10"/>
  <c r="K28" i="10"/>
  <c r="K29" i="10"/>
  <c r="K30" i="10"/>
  <c r="K31" i="10"/>
  <c r="K32" i="10"/>
  <c r="K33" i="10"/>
  <c r="J14" i="10"/>
  <c r="J15" i="10"/>
  <c r="J16" i="10"/>
  <c r="J17" i="10"/>
  <c r="J18" i="10"/>
  <c r="J19" i="10"/>
  <c r="J20" i="10"/>
  <c r="J21" i="10"/>
  <c r="J22" i="10"/>
  <c r="J23" i="10"/>
  <c r="J24" i="10"/>
  <c r="J25" i="10"/>
  <c r="J26" i="10"/>
  <c r="J27" i="10"/>
  <c r="J28" i="10"/>
  <c r="J29" i="10"/>
  <c r="J30" i="10"/>
  <c r="J31" i="10"/>
  <c r="J32" i="10"/>
  <c r="J33" i="10"/>
  <c r="I14" i="10"/>
  <c r="I15" i="10"/>
  <c r="I16" i="10"/>
  <c r="I17" i="10"/>
  <c r="I18" i="10"/>
  <c r="I19" i="10"/>
  <c r="I20" i="10"/>
  <c r="I21" i="10"/>
  <c r="I22" i="10"/>
  <c r="I23" i="10"/>
  <c r="I24" i="10"/>
  <c r="I25" i="10"/>
  <c r="I26" i="10"/>
  <c r="I27" i="10"/>
  <c r="I28" i="10"/>
  <c r="I29" i="10"/>
  <c r="I30" i="10"/>
  <c r="I31" i="10"/>
  <c r="I32" i="10"/>
  <c r="I33" i="10"/>
  <c r="D14" i="10"/>
  <c r="D15" i="10"/>
  <c r="D16" i="10"/>
  <c r="D17" i="10"/>
  <c r="D18" i="10"/>
  <c r="D19" i="10"/>
  <c r="D20" i="10"/>
  <c r="D21" i="10"/>
  <c r="D22" i="10"/>
  <c r="D23" i="10"/>
  <c r="D24" i="10"/>
  <c r="D25" i="10"/>
  <c r="D26" i="10"/>
  <c r="D27" i="10"/>
  <c r="D28" i="10"/>
  <c r="D29" i="10"/>
  <c r="D30" i="10"/>
  <c r="D31" i="10"/>
  <c r="D32" i="10"/>
  <c r="D33" i="10"/>
  <c r="F7" i="10"/>
  <c r="D7" i="10" s="1"/>
  <c r="F8" i="10"/>
  <c r="D8" i="10" s="1"/>
  <c r="F9" i="10"/>
  <c r="D9" i="10" s="1"/>
  <c r="F10" i="10"/>
  <c r="D10" i="10" s="1"/>
  <c r="F11" i="10"/>
  <c r="D11" i="10" s="1"/>
  <c r="F12" i="10"/>
  <c r="D12" i="10" s="1"/>
  <c r="F13" i="10"/>
  <c r="D13" i="10" s="1"/>
  <c r="F14" i="10"/>
  <c r="F15" i="10"/>
  <c r="F16" i="10"/>
  <c r="F17" i="10"/>
  <c r="F18" i="10"/>
  <c r="F19" i="10"/>
  <c r="F20" i="10"/>
  <c r="F21" i="10"/>
  <c r="F22" i="10"/>
  <c r="F23" i="10"/>
  <c r="F24" i="10"/>
  <c r="F25" i="10"/>
  <c r="F26" i="10"/>
  <c r="F27" i="10"/>
  <c r="F28" i="10"/>
  <c r="F29" i="10"/>
  <c r="F30" i="10"/>
  <c r="F31" i="10"/>
  <c r="F32" i="10"/>
  <c r="F33" i="10"/>
  <c r="F6" i="10"/>
  <c r="D6" i="10" s="1"/>
  <c r="F56" i="7"/>
  <c r="H49" i="10" s="1"/>
  <c r="E56" i="7"/>
  <c r="G49" i="10" s="1"/>
  <c r="F55" i="7"/>
  <c r="E55" i="7"/>
  <c r="F54" i="7"/>
  <c r="E54" i="7"/>
  <c r="F53" i="7"/>
  <c r="E53" i="7"/>
  <c r="E39" i="18" l="1"/>
  <c r="F26" i="18"/>
  <c r="E25" i="17"/>
  <c r="F32" i="18"/>
  <c r="E27" i="18"/>
  <c r="F18" i="17"/>
  <c r="E13" i="17"/>
  <c r="F12" i="17"/>
  <c r="F44" i="18"/>
  <c r="E33" i="18"/>
  <c r="E49" i="17"/>
  <c r="F8" i="18"/>
  <c r="F48" i="17"/>
  <c r="E3" i="18"/>
  <c r="F30" i="17"/>
  <c r="F42" i="17"/>
  <c r="F6" i="17"/>
  <c r="F20" i="18"/>
  <c r="E37" i="17"/>
  <c r="E51" i="18"/>
  <c r="E15" i="18"/>
  <c r="E43" i="17"/>
  <c r="E7" i="17"/>
  <c r="E21" i="18"/>
  <c r="F36" i="17"/>
  <c r="F50" i="18"/>
  <c r="F14" i="18"/>
  <c r="E31" i="17"/>
  <c r="E45" i="18"/>
  <c r="E9" i="18"/>
  <c r="F24" i="17"/>
  <c r="F38" i="18"/>
  <c r="E19" i="17"/>
  <c r="D41" i="10"/>
  <c r="C41" i="10"/>
  <c r="E41" i="10"/>
  <c r="E8" i="18"/>
  <c r="F3" i="18"/>
  <c r="E7" i="18"/>
  <c r="E5" i="18"/>
  <c r="F4" i="18"/>
  <c r="F2" i="17"/>
  <c r="H39" i="10" s="1"/>
  <c r="E46" i="17"/>
  <c r="E40" i="17"/>
  <c r="E34" i="17"/>
  <c r="E28" i="17"/>
  <c r="E22" i="17"/>
  <c r="E16" i="17"/>
  <c r="E10" i="17"/>
  <c r="E4" i="17"/>
  <c r="G41" i="10" s="1"/>
  <c r="E48" i="18"/>
  <c r="E42" i="18"/>
  <c r="E36" i="18"/>
  <c r="E30" i="18"/>
  <c r="E24" i="18"/>
  <c r="E18" i="18"/>
  <c r="E12" i="18"/>
  <c r="E6" i="18"/>
  <c r="F51" i="17"/>
  <c r="F45" i="17"/>
  <c r="F39" i="17"/>
  <c r="F33" i="17"/>
  <c r="F27" i="17"/>
  <c r="F21" i="17"/>
  <c r="F15" i="17"/>
  <c r="F9" i="17"/>
  <c r="F3" i="17"/>
  <c r="H40" i="10" s="1"/>
  <c r="F47" i="18"/>
  <c r="F41" i="18"/>
  <c r="F35" i="18"/>
  <c r="F29" i="18"/>
  <c r="F23" i="18"/>
  <c r="F17" i="18"/>
  <c r="F11" i="18"/>
  <c r="F5" i="18"/>
  <c r="E47" i="17"/>
  <c r="E41" i="17"/>
  <c r="E35" i="17"/>
  <c r="E29" i="17"/>
  <c r="E23" i="17"/>
  <c r="E17" i="17"/>
  <c r="E11" i="17"/>
  <c r="E5" i="17"/>
  <c r="E49" i="18"/>
  <c r="E43" i="18"/>
  <c r="E37" i="18"/>
  <c r="E31" i="18"/>
  <c r="E25" i="18"/>
  <c r="E19" i="18"/>
  <c r="E13" i="18"/>
  <c r="E2" i="17"/>
  <c r="G39" i="10" s="1"/>
  <c r="F46" i="17"/>
  <c r="F40" i="17"/>
  <c r="F34" i="17"/>
  <c r="F28" i="17"/>
  <c r="F22" i="17"/>
  <c r="F16" i="17"/>
  <c r="F10" i="17"/>
  <c r="F4" i="17"/>
  <c r="H41" i="10" s="1"/>
  <c r="F48" i="18"/>
  <c r="F42" i="18"/>
  <c r="F36" i="18"/>
  <c r="F30" i="18"/>
  <c r="F24" i="18"/>
  <c r="F18" i="18"/>
  <c r="F12" i="18"/>
  <c r="F6" i="18"/>
  <c r="E51" i="17"/>
  <c r="E45" i="17"/>
  <c r="E39" i="17"/>
  <c r="E33" i="17"/>
  <c r="E27" i="17"/>
  <c r="E21" i="17"/>
  <c r="E15" i="17"/>
  <c r="E9" i="17"/>
  <c r="E3" i="17"/>
  <c r="G40" i="10" s="1"/>
  <c r="E47" i="18"/>
  <c r="E41" i="18"/>
  <c r="E35" i="18"/>
  <c r="E29" i="18"/>
  <c r="E23" i="18"/>
  <c r="E17" i="18"/>
  <c r="E11" i="18"/>
  <c r="F50" i="17"/>
  <c r="F44" i="17"/>
  <c r="F38" i="17"/>
  <c r="F32" i="17"/>
  <c r="F26" i="17"/>
  <c r="F20" i="17"/>
  <c r="F14" i="17"/>
  <c r="F8" i="17"/>
  <c r="E2" i="18"/>
  <c r="F46" i="18"/>
  <c r="F40" i="18"/>
  <c r="F34" i="18"/>
  <c r="F28" i="18"/>
  <c r="F22" i="18"/>
  <c r="F16" i="18"/>
  <c r="F10" i="18"/>
  <c r="E48" i="17"/>
  <c r="E42" i="17"/>
  <c r="E36" i="17"/>
  <c r="E30" i="17"/>
  <c r="E24" i="17"/>
  <c r="E18" i="17"/>
  <c r="E12" i="17"/>
  <c r="E6" i="17"/>
  <c r="E50" i="18"/>
  <c r="E44" i="18"/>
  <c r="E38" i="18"/>
  <c r="E32" i="18"/>
  <c r="E26" i="18"/>
  <c r="E20" i="18"/>
  <c r="E14" i="18"/>
  <c r="F47" i="17"/>
  <c r="F35" i="17"/>
  <c r="F23" i="17"/>
  <c r="F11" i="17"/>
  <c r="F49" i="18"/>
  <c r="F37" i="18"/>
  <c r="F13" i="18"/>
  <c r="E26" i="17"/>
  <c r="F41" i="17"/>
  <c r="F29" i="17"/>
  <c r="F17" i="17"/>
  <c r="F5" i="17"/>
  <c r="F43" i="18"/>
  <c r="F31" i="18"/>
  <c r="F25" i="18"/>
  <c r="F19" i="18"/>
  <c r="F7" i="18"/>
  <c r="E50" i="17"/>
  <c r="E44" i="17"/>
  <c r="E38" i="17"/>
  <c r="E32" i="17"/>
  <c r="E20" i="17"/>
  <c r="E14" i="17"/>
  <c r="E8" i="17"/>
  <c r="F2" i="18"/>
  <c r="E46" i="18"/>
  <c r="E40" i="18"/>
  <c r="E34" i="18"/>
  <c r="E28" i="18"/>
  <c r="E22" i="18"/>
  <c r="E16" i="18"/>
  <c r="E10" i="18"/>
  <c r="E4" i="18"/>
  <c r="F49" i="17"/>
  <c r="F43" i="17"/>
  <c r="F37" i="17"/>
  <c r="F31" i="17"/>
  <c r="F25" i="17"/>
  <c r="F19" i="17"/>
  <c r="F13" i="17"/>
  <c r="F7" i="17"/>
  <c r="F51" i="18"/>
  <c r="F45" i="18"/>
  <c r="F39" i="18"/>
  <c r="F33" i="18"/>
  <c r="F27" i="18"/>
  <c r="F21" i="18"/>
  <c r="F15" i="18"/>
  <c r="F9" i="18"/>
  <c r="E39" i="10"/>
  <c r="D39" i="10"/>
  <c r="C39" i="10"/>
  <c r="K13" i="10"/>
  <c r="J13" i="10"/>
  <c r="J12" i="10"/>
  <c r="F57" i="7"/>
  <c r="H50" i="10" s="1"/>
  <c r="E57" i="7"/>
  <c r="G50" i="10" s="1"/>
  <c r="J8" i="10"/>
  <c r="J7" i="10"/>
  <c r="I13" i="10"/>
  <c r="L13" i="10"/>
  <c r="I7" i="10"/>
  <c r="J11" i="10"/>
  <c r="I12" i="10"/>
  <c r="I8" i="10"/>
  <c r="I11" i="10"/>
  <c r="I10" i="10"/>
  <c r="I35" i="1"/>
  <c r="I36" i="1"/>
  <c r="I37" i="1"/>
  <c r="I38" i="1"/>
  <c r="I39" i="1"/>
  <c r="I40" i="1"/>
  <c r="I41" i="1"/>
  <c r="I42" i="1"/>
  <c r="I43" i="1"/>
  <c r="I44" i="1"/>
  <c r="I45" i="1"/>
  <c r="I46" i="1"/>
  <c r="I47" i="1"/>
  <c r="I48" i="1"/>
  <c r="I49" i="1"/>
  <c r="I50" i="1"/>
  <c r="I51" i="1"/>
  <c r="G35" i="1"/>
  <c r="G36" i="1"/>
  <c r="G37" i="1"/>
  <c r="G38" i="1"/>
  <c r="G39" i="1"/>
  <c r="G40" i="1"/>
  <c r="G41" i="1"/>
  <c r="G42" i="1"/>
  <c r="G43" i="1"/>
  <c r="G44" i="1"/>
  <c r="G45" i="1"/>
  <c r="G46" i="1"/>
  <c r="G47" i="1"/>
  <c r="G48" i="1"/>
  <c r="G49" i="1"/>
  <c r="G50" i="1"/>
  <c r="G51" i="1"/>
  <c r="H56" i="1"/>
  <c r="F56" i="1"/>
  <c r="E56" i="1"/>
  <c r="H55" i="1"/>
  <c r="F55" i="1"/>
  <c r="E55" i="1"/>
  <c r="H54" i="1"/>
  <c r="F54" i="1"/>
  <c r="E54" i="1"/>
  <c r="H53" i="1"/>
  <c r="F53" i="1"/>
  <c r="E53" i="1"/>
  <c r="I2" i="16"/>
  <c r="H2" i="16"/>
  <c r="H53" i="16" s="1"/>
  <c r="I35" i="10" s="1"/>
  <c r="G53" i="16"/>
  <c r="J35" i="10" s="1"/>
  <c r="F2" i="16"/>
  <c r="E2" i="16"/>
  <c r="H2" i="15"/>
  <c r="H53" i="15" s="1"/>
  <c r="F2" i="15"/>
  <c r="E2" i="15"/>
  <c r="F56" i="6"/>
  <c r="E56" i="6"/>
  <c r="F55" i="6"/>
  <c r="E55" i="6"/>
  <c r="F54" i="6"/>
  <c r="E54" i="6"/>
  <c r="F53" i="6"/>
  <c r="E53" i="6"/>
  <c r="E21" i="11"/>
  <c r="F21" i="11"/>
  <c r="E22" i="11"/>
  <c r="F22" i="11"/>
  <c r="E23" i="11"/>
  <c r="F23" i="11"/>
  <c r="E24" i="11"/>
  <c r="F24" i="11"/>
  <c r="E25" i="11"/>
  <c r="F25" i="11"/>
  <c r="E26" i="11"/>
  <c r="F26" i="11"/>
  <c r="E27" i="11"/>
  <c r="F27" i="11"/>
  <c r="E28" i="11"/>
  <c r="F28" i="11"/>
  <c r="E29" i="11"/>
  <c r="F29" i="11"/>
  <c r="E30" i="11"/>
  <c r="F30" i="11"/>
  <c r="E31" i="11"/>
  <c r="F31" i="11"/>
  <c r="E32" i="11"/>
  <c r="F32" i="11"/>
  <c r="E33" i="11"/>
  <c r="F33" i="11"/>
  <c r="E34" i="11"/>
  <c r="F34" i="11"/>
  <c r="E35" i="11"/>
  <c r="F35" i="11"/>
  <c r="E36" i="11"/>
  <c r="F36" i="11"/>
  <c r="E37" i="11"/>
  <c r="F37" i="11"/>
  <c r="E38" i="11"/>
  <c r="F38" i="11"/>
  <c r="E39" i="11"/>
  <c r="F39" i="11"/>
  <c r="E40" i="11"/>
  <c r="F40" i="11"/>
  <c r="E41" i="11"/>
  <c r="F41" i="11"/>
  <c r="E42" i="11"/>
  <c r="F42" i="11"/>
  <c r="E43" i="11"/>
  <c r="F43" i="11"/>
  <c r="E44" i="11"/>
  <c r="F44" i="11"/>
  <c r="E45" i="11"/>
  <c r="F45" i="11"/>
  <c r="E46" i="11"/>
  <c r="F46" i="11"/>
  <c r="E47" i="11"/>
  <c r="F47" i="11"/>
  <c r="E48" i="11"/>
  <c r="F48" i="11"/>
  <c r="E49" i="11"/>
  <c r="F49" i="11"/>
  <c r="E50" i="11"/>
  <c r="F50" i="11"/>
  <c r="E51" i="11"/>
  <c r="F51" i="11"/>
  <c r="F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2" i="12"/>
  <c r="E3" i="12"/>
  <c r="E4" i="12"/>
  <c r="E5" i="12"/>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2" i="12"/>
  <c r="I9" i="10" l="1"/>
  <c r="E57" i="1"/>
  <c r="I6" i="10"/>
  <c r="M39" i="10"/>
  <c r="F53" i="18"/>
  <c r="H48" i="10" s="1"/>
  <c r="E53" i="17"/>
  <c r="E53" i="18"/>
  <c r="G48" i="10" s="1"/>
  <c r="F53" i="17"/>
  <c r="F57" i="1"/>
  <c r="H57" i="1"/>
  <c r="I37" i="10" s="1"/>
  <c r="I36" i="10"/>
  <c r="E57" i="6"/>
  <c r="K37" i="10" s="1"/>
  <c r="K36" i="10"/>
  <c r="F57" i="6"/>
  <c r="L37" i="10" s="1"/>
  <c r="L36" i="10"/>
  <c r="F53" i="12"/>
  <c r="L35" i="10" s="1"/>
  <c r="E53" i="12"/>
  <c r="K35" i="10" s="1"/>
  <c r="M35" i="10" l="1"/>
  <c r="E6" i="11"/>
  <c r="K10" i="10" s="1"/>
  <c r="E13" i="10"/>
  <c r="F10" i="11" l="1"/>
  <c r="E16" i="11"/>
  <c r="F8" i="11"/>
  <c r="L12" i="10" s="1"/>
  <c r="F19" i="11"/>
  <c r="F17" i="11"/>
  <c r="E11" i="11"/>
  <c r="F16" i="11"/>
  <c r="E10" i="11"/>
  <c r="E17" i="11"/>
  <c r="F15" i="11"/>
  <c r="E9" i="11"/>
  <c r="E14" i="11"/>
  <c r="E12" i="11"/>
  <c r="F14" i="11"/>
  <c r="E20" i="11"/>
  <c r="E8" i="11"/>
  <c r="K12" i="10" s="1"/>
  <c r="F11" i="11"/>
  <c r="F9" i="11"/>
  <c r="E15" i="11"/>
  <c r="F20" i="11"/>
  <c r="F7" i="11"/>
  <c r="L11" i="10" s="1"/>
  <c r="E13" i="11"/>
  <c r="F13" i="11"/>
  <c r="E19" i="11"/>
  <c r="E7" i="11"/>
  <c r="K11" i="10" s="1"/>
  <c r="F18" i="11"/>
  <c r="F6" i="11"/>
  <c r="L10" i="10" s="1"/>
  <c r="F12" i="11"/>
  <c r="E18" i="11"/>
  <c r="B6" i="10"/>
  <c r="B26" i="10"/>
  <c r="C26" i="10"/>
  <c r="E26" i="10"/>
  <c r="B27" i="10"/>
  <c r="C27" i="10"/>
  <c r="E27" i="10"/>
  <c r="B28" i="10"/>
  <c r="C28" i="10"/>
  <c r="E28" i="10"/>
  <c r="B29" i="10"/>
  <c r="C29" i="10"/>
  <c r="E29" i="10"/>
  <c r="B30" i="10"/>
  <c r="C30" i="10"/>
  <c r="E30" i="10"/>
  <c r="B31" i="10"/>
  <c r="C31" i="10"/>
  <c r="E31" i="10"/>
  <c r="B32" i="10"/>
  <c r="C32" i="10"/>
  <c r="E32" i="10"/>
  <c r="B33" i="10"/>
  <c r="C33" i="10"/>
  <c r="E33" i="10"/>
  <c r="M46" i="10"/>
  <c r="E25" i="10"/>
  <c r="C25" i="10"/>
  <c r="B25" i="10"/>
  <c r="E24" i="10"/>
  <c r="C24" i="10"/>
  <c r="B24" i="10"/>
  <c r="E23" i="10"/>
  <c r="C23" i="10"/>
  <c r="B23" i="10"/>
  <c r="E22" i="10"/>
  <c r="C22" i="10"/>
  <c r="B22" i="10"/>
  <c r="E21" i="10"/>
  <c r="C21" i="10"/>
  <c r="B21" i="10"/>
  <c r="E20" i="10"/>
  <c r="C20" i="10"/>
  <c r="B20" i="10"/>
  <c r="E19" i="10"/>
  <c r="C19" i="10"/>
  <c r="B19" i="10"/>
  <c r="E18" i="10"/>
  <c r="C18" i="10"/>
  <c r="B18" i="10"/>
  <c r="E17" i="10"/>
  <c r="C17" i="10"/>
  <c r="B17" i="10"/>
  <c r="E16" i="10"/>
  <c r="C16" i="10"/>
  <c r="B16" i="10"/>
  <c r="E15" i="10"/>
  <c r="C15" i="10"/>
  <c r="B15" i="10"/>
  <c r="E14" i="10"/>
  <c r="C14" i="10"/>
  <c r="B14" i="10"/>
  <c r="C13" i="10"/>
  <c r="B13" i="10"/>
  <c r="E12" i="10"/>
  <c r="C12" i="10"/>
  <c r="B12" i="10"/>
  <c r="E11" i="10"/>
  <c r="C11" i="10"/>
  <c r="B11" i="10"/>
  <c r="E10" i="10"/>
  <c r="C10" i="10"/>
  <c r="B10" i="10"/>
  <c r="E9" i="10"/>
  <c r="C9" i="10"/>
  <c r="B9" i="10"/>
  <c r="C6" i="10"/>
  <c r="M43" i="10" l="1"/>
  <c r="M42" i="10"/>
  <c r="M44" i="10"/>
  <c r="M45" i="10"/>
  <c r="M41" i="10"/>
  <c r="M40" i="10"/>
  <c r="G32" i="1" l="1"/>
  <c r="I32" i="1" s="1"/>
  <c r="G31" i="1"/>
  <c r="I31" i="1" s="1"/>
  <c r="G10" i="1" l="1"/>
  <c r="I10" i="1" s="1"/>
  <c r="G11" i="1"/>
  <c r="I11" i="1" s="1"/>
  <c r="G12" i="1"/>
  <c r="I12" i="1" s="1"/>
  <c r="G13" i="1"/>
  <c r="I13" i="1" s="1"/>
  <c r="G14" i="1"/>
  <c r="I14" i="1" s="1"/>
  <c r="G15" i="1"/>
  <c r="I15" i="1" s="1"/>
  <c r="G16" i="1"/>
  <c r="I16" i="1" s="1"/>
  <c r="G17" i="1"/>
  <c r="I17" i="1" s="1"/>
  <c r="G18" i="1"/>
  <c r="I18" i="1" s="1"/>
  <c r="G19" i="1"/>
  <c r="I19" i="1" s="1"/>
  <c r="G20" i="1"/>
  <c r="I20" i="1" s="1"/>
  <c r="G21" i="1"/>
  <c r="I21" i="1" s="1"/>
  <c r="G22" i="1"/>
  <c r="I22" i="1" s="1"/>
  <c r="G23" i="1"/>
  <c r="I23" i="1" s="1"/>
  <c r="G24" i="1"/>
  <c r="I24" i="1" s="1"/>
  <c r="G25" i="1"/>
  <c r="I25" i="1" s="1"/>
  <c r="G26" i="1"/>
  <c r="I26" i="1" s="1"/>
  <c r="G27" i="1"/>
  <c r="I27" i="1" s="1"/>
  <c r="G28" i="1"/>
  <c r="I28" i="1" s="1"/>
  <c r="G29" i="1"/>
  <c r="I29" i="1" s="1"/>
  <c r="G30" i="1"/>
  <c r="I30" i="1" s="1"/>
  <c r="G33" i="1"/>
  <c r="I33" i="1" s="1"/>
  <c r="G34" i="1"/>
  <c r="I34" i="1" s="1"/>
  <c r="G54" i="1" l="1"/>
  <c r="G53" i="1"/>
  <c r="G55" i="1"/>
  <c r="G56" i="1"/>
  <c r="J36" i="10" s="1"/>
  <c r="I2" i="15"/>
  <c r="G2" i="15"/>
  <c r="J6" i="10" l="1"/>
  <c r="J9" i="10"/>
  <c r="G53" i="15"/>
  <c r="J10" i="10"/>
  <c r="I56" i="1"/>
  <c r="I53" i="1"/>
  <c r="I54" i="1"/>
  <c r="I55" i="1"/>
  <c r="G57" i="1"/>
  <c r="J37" i="10" s="1"/>
  <c r="E3" i="11"/>
  <c r="F3" i="11"/>
  <c r="F4" i="11"/>
  <c r="L8" i="10" s="1"/>
  <c r="E5" i="11"/>
  <c r="K9" i="10" s="1"/>
  <c r="F5" i="11"/>
  <c r="L9" i="10" s="1"/>
  <c r="E2" i="11"/>
  <c r="K6" i="10" s="1"/>
  <c r="K7" i="10" l="1"/>
  <c r="I57" i="1"/>
  <c r="E4" i="11"/>
  <c r="E53" i="11" l="1"/>
  <c r="K8" i="10"/>
  <c r="F2" i="11" l="1"/>
  <c r="L7" i="10" s="1"/>
  <c r="F53" i="11" l="1"/>
  <c r="L6" i="10"/>
  <c r="M6" i="10" s="1"/>
  <c r="M7" i="10"/>
  <c r="M24" i="10"/>
  <c r="M27" i="10"/>
  <c r="M26" i="10"/>
  <c r="M20" i="10"/>
  <c r="M30" i="10"/>
  <c r="M23" i="10"/>
  <c r="M18" i="10"/>
  <c r="M29" i="10"/>
  <c r="M19" i="10"/>
  <c r="M25" i="10"/>
  <c r="M22" i="10"/>
  <c r="M28" i="10"/>
  <c r="M31" i="10"/>
  <c r="M32" i="10"/>
  <c r="M8" i="10"/>
  <c r="M16" i="10"/>
  <c r="M10" i="10"/>
  <c r="M13" i="10"/>
  <c r="M15" i="10"/>
  <c r="M9" i="10"/>
  <c r="M11" i="10"/>
  <c r="M12" i="10"/>
  <c r="M14" i="10"/>
  <c r="M17" i="10"/>
  <c r="M48" i="10" l="1"/>
  <c r="M33" i="10"/>
  <c r="M21" i="10"/>
</calcChain>
</file>

<file path=xl/sharedStrings.xml><?xml version="1.0" encoding="utf-8"?>
<sst xmlns="http://schemas.openxmlformats.org/spreadsheetml/2006/main" count="6027" uniqueCount="1648">
  <si>
    <t>A</t>
  </si>
  <si>
    <t>Færsluskrá</t>
  </si>
  <si>
    <t>B</t>
  </si>
  <si>
    <t>Samtölur pr. einstaklinga sem upplýsingar eru birtar um</t>
  </si>
  <si>
    <t>C</t>
  </si>
  <si>
    <t>Samtölur pr. einstaklinga sem upplýsingar eru ekki birtar um</t>
  </si>
  <si>
    <t>1.</t>
  </si>
  <si>
    <t>3.</t>
  </si>
  <si>
    <t>4.</t>
  </si>
  <si>
    <t>Date of publication: 30 June 2023/ Dagsetning birtingar: 30. júní 2023</t>
  </si>
  <si>
    <r>
      <t xml:space="preserve">Full Name / </t>
    </r>
    <r>
      <rPr>
        <b/>
        <sz val="9"/>
        <color rgb="FF000000"/>
        <rFont val="Arial"/>
        <family val="2"/>
      </rPr>
      <t>Nafn</t>
    </r>
    <r>
      <rPr>
        <sz val="9"/>
        <color rgb="FF000000"/>
        <rFont val="Arial"/>
        <family val="2"/>
      </rPr>
      <t xml:space="preserve"> </t>
    </r>
  </si>
  <si>
    <r>
      <t>HCPs:</t>
    </r>
    <r>
      <rPr>
        <sz val="9"/>
        <color indexed="8"/>
        <rFont val="Arial"/>
        <family val="2"/>
      </rPr>
      <t xml:space="preserve"> City of Principal Practice / </t>
    </r>
    <r>
      <rPr>
        <b/>
        <sz val="9"/>
        <color indexed="8"/>
        <rFont val="Arial"/>
        <family val="2"/>
      </rPr>
      <t>Sveitarfélag</t>
    </r>
    <r>
      <rPr>
        <sz val="9"/>
        <color indexed="8"/>
        <rFont val="Arial"/>
        <family val="2"/>
      </rPr>
      <t xml:space="preserve">    HCOs: City where registered / </t>
    </r>
    <r>
      <rPr>
        <b/>
        <sz val="9"/>
        <color indexed="8"/>
        <rFont val="Arial"/>
        <family val="2"/>
      </rPr>
      <t>Sveitarfélag</t>
    </r>
  </si>
  <si>
    <r>
      <t xml:space="preserve">Country of Principal Practice / </t>
    </r>
    <r>
      <rPr>
        <b/>
        <sz val="9"/>
        <color rgb="FF000000"/>
        <rFont val="Arial"/>
        <family val="2"/>
      </rPr>
      <t>Land</t>
    </r>
  </si>
  <si>
    <r>
      <t xml:space="preserve">Principal Practice Address / </t>
    </r>
    <r>
      <rPr>
        <b/>
        <sz val="9"/>
        <color rgb="FF000000"/>
        <rFont val="Arial"/>
        <family val="2"/>
      </rPr>
      <t>Aðsetur</t>
    </r>
  </si>
  <si>
    <r>
      <t xml:space="preserve">Donations and Grants  to HCOs / </t>
    </r>
    <r>
      <rPr>
        <b/>
        <sz val="9"/>
        <color theme="1"/>
        <rFont val="Arial"/>
        <family val="2"/>
      </rPr>
      <t>Stuðningur</t>
    </r>
    <r>
      <rPr>
        <b/>
        <sz val="9"/>
        <color rgb="FF000000"/>
        <rFont val="Arial"/>
        <family val="2"/>
      </rPr>
      <t xml:space="preserve"> og styrkir til heilbrigðisstofnana, lögaðila eða rekstraraðila heilbrigðisþjónustu</t>
    </r>
    <r>
      <rPr>
        <sz val="9"/>
        <color rgb="FF000000"/>
        <rFont val="Arial"/>
        <family val="2"/>
      </rPr>
      <t xml:space="preserve"> </t>
    </r>
    <r>
      <rPr>
        <i/>
        <sz val="9"/>
        <color rgb="FF92D050"/>
        <rFont val="Arial"/>
        <family val="2"/>
      </rPr>
      <t>(Art. 3.01.1.a)</t>
    </r>
    <r>
      <rPr>
        <sz val="9"/>
        <color rgb="FF92D050"/>
        <rFont val="Arial"/>
        <family val="2"/>
      </rPr>
      <t xml:space="preserve"> </t>
    </r>
  </si>
  <si>
    <r>
      <t xml:space="preserve">Contribution to costs of Events / </t>
    </r>
    <r>
      <rPr>
        <b/>
        <sz val="9"/>
        <color rgb="FF000000"/>
        <rFont val="Arial"/>
        <family val="2"/>
      </rPr>
      <t>Framlög vegna viðburða</t>
    </r>
    <r>
      <rPr>
        <sz val="9"/>
        <color rgb="FF000000"/>
        <rFont val="Arial"/>
        <family val="2"/>
      </rPr>
      <t xml:space="preserve"> </t>
    </r>
    <r>
      <rPr>
        <i/>
        <sz val="9"/>
        <color rgb="FF92D050"/>
        <rFont val="Arial"/>
        <family val="2"/>
      </rPr>
      <t>(Art. 3.01.1.b &amp; 3.01.2.a)</t>
    </r>
    <r>
      <rPr>
        <sz val="9"/>
        <color rgb="FF92D050"/>
        <rFont val="Arial"/>
        <family val="2"/>
      </rPr>
      <t xml:space="preserve"> </t>
    </r>
  </si>
  <si>
    <r>
      <t xml:space="preserve">Fee for service and consultancy / </t>
    </r>
    <r>
      <rPr>
        <b/>
        <sz val="9"/>
        <color rgb="FF000000"/>
        <rFont val="Arial"/>
        <family val="2"/>
      </rPr>
      <t>Þóknun vegna þjónustu og ráðgjafar</t>
    </r>
    <r>
      <rPr>
        <sz val="9"/>
        <color rgb="FF000000"/>
        <rFont val="Arial"/>
        <family val="2"/>
      </rPr>
      <t xml:space="preserve"> </t>
    </r>
    <r>
      <rPr>
        <i/>
        <sz val="9"/>
        <color rgb="FF92D050"/>
        <rFont val="Arial"/>
        <family val="2"/>
      </rPr>
      <t xml:space="preserve">(Art. 3.01.1.c &amp; 3.01.2.c) </t>
    </r>
    <r>
      <rPr>
        <sz val="9"/>
        <color rgb="FF92D050"/>
        <rFont val="Arial"/>
        <family val="2"/>
      </rPr>
      <t xml:space="preserve"> </t>
    </r>
  </si>
  <si>
    <r>
      <rPr>
        <sz val="9"/>
        <color indexed="8"/>
        <rFont val="Arial"/>
        <family val="2"/>
      </rPr>
      <t>TOTAL</t>
    </r>
    <r>
      <rPr>
        <b/>
        <sz val="9"/>
        <color indexed="8"/>
        <rFont val="Arial"/>
        <family val="2"/>
      </rPr>
      <t xml:space="preserve">                  SAMTALS</t>
    </r>
    <r>
      <rPr>
        <sz val="9"/>
        <color indexed="8"/>
        <rFont val="Arial"/>
        <family val="2"/>
      </rPr>
      <t xml:space="preserve"> </t>
    </r>
  </si>
  <si>
    <r>
      <t>(Art. 1.01)</t>
    </r>
    <r>
      <rPr>
        <sz val="9"/>
        <color rgb="FF92D050"/>
        <rFont val="Arial"/>
        <family val="2"/>
      </rPr>
      <t xml:space="preserve"> </t>
    </r>
  </si>
  <si>
    <r>
      <t>(Art. 3)</t>
    </r>
    <r>
      <rPr>
        <sz val="9"/>
        <color rgb="FF92D050"/>
        <rFont val="Arial"/>
        <family val="2"/>
      </rPr>
      <t xml:space="preserve"> </t>
    </r>
  </si>
  <si>
    <t>(Schedule 1 / skilgreiningar / orðskýringar)</t>
  </si>
  <si>
    <r>
      <t>Sponsorship agreements with HCOs /</t>
    </r>
    <r>
      <rPr>
        <b/>
        <sz val="9"/>
        <color rgb="FF000000"/>
        <rFont val="Arial"/>
        <family val="2"/>
      </rPr>
      <t xml:space="preserve"> </t>
    </r>
    <r>
      <rPr>
        <b/>
        <sz val="9"/>
        <color theme="1"/>
        <rFont val="Arial"/>
        <family val="2"/>
      </rPr>
      <t>Kostunarsamningar</t>
    </r>
    <r>
      <rPr>
        <b/>
        <sz val="9"/>
        <color rgb="FF000000"/>
        <rFont val="Arial"/>
        <family val="2"/>
      </rPr>
      <t xml:space="preserve"> við HCOs </t>
    </r>
    <r>
      <rPr>
        <sz val="9"/>
        <color rgb="FF000000"/>
        <rFont val="Arial"/>
        <family val="2"/>
      </rPr>
      <t>/ third parties appointed by HCOs to manage an Event /</t>
    </r>
    <r>
      <rPr>
        <b/>
        <sz val="9"/>
        <color rgb="FF000000"/>
        <rFont val="Arial"/>
        <family val="2"/>
      </rPr>
      <t xml:space="preserve"> Utanaðkomandi aðili tilnefndur af HCO til að skipuleggja viðburð</t>
    </r>
  </si>
  <si>
    <r>
      <t xml:space="preserve">Registration Fees / </t>
    </r>
    <r>
      <rPr>
        <b/>
        <sz val="9"/>
        <color rgb="FF000000"/>
        <rFont val="Arial"/>
        <family val="2"/>
      </rPr>
      <t>Skráningargjöld</t>
    </r>
  </si>
  <si>
    <r>
      <t xml:space="preserve">Travel &amp; Accommodation / </t>
    </r>
    <r>
      <rPr>
        <b/>
        <sz val="9"/>
        <color rgb="FF000000"/>
        <rFont val="Arial"/>
        <family val="2"/>
      </rPr>
      <t>Ferðalög og gisting</t>
    </r>
  </si>
  <si>
    <r>
      <t xml:space="preserve">Fees / </t>
    </r>
    <r>
      <rPr>
        <b/>
        <sz val="9"/>
        <color rgb="FF000000"/>
        <rFont val="Arial"/>
        <family val="2"/>
      </rPr>
      <t>Þóknun</t>
    </r>
  </si>
  <si>
    <r>
      <t xml:space="preserve">Related expenses agreed in the fee for service or consultancy contract, including travel &amp; accommodation relevant to the contract / </t>
    </r>
    <r>
      <rPr>
        <b/>
        <sz val="9"/>
        <rFont val="Arial"/>
        <family val="2"/>
      </rPr>
      <t>Samningsbundin útgjöld</t>
    </r>
  </si>
  <si>
    <t>HCPs / HEILBRIGÐISSTARFSMENN</t>
  </si>
  <si>
    <r>
      <t xml:space="preserve">INDIVIDUAL NAMED DISCLOSURE / EINSTAKLINGSBUNDNAR UPPLÝSINGAR - one line per HCP / Ein lína fyrir hvern heilbrigðisstarfsmann </t>
    </r>
    <r>
      <rPr>
        <i/>
        <sz val="9"/>
        <color indexed="9"/>
        <rFont val="Arial"/>
        <family val="2"/>
      </rPr>
      <t>(i.e. all transfers of value during a year for an individual HCP will be summed up. Itemization should be available for the individual Recipient or public authorities' consultation only, as appropriate. Tilgreina skal heildarupphæð ársins. Nánari sundurliðun aðeins aðgengileg viðtakanda eða viðeigandi yfirvöldum).</t>
    </r>
  </si>
  <si>
    <t>OTHER, NOT INCLUDED ABOVE-ANNAÐ, EKKI INNIFALIÐ HÉR AÐ OFAN (where information cannot be disclosed on an individual basis for legal reasons / upphæð sem ekki hefur fengist samþykki til að birta á nafn)</t>
  </si>
  <si>
    <r>
      <rPr>
        <sz val="9"/>
        <rFont val="Arial"/>
        <family val="2"/>
      </rPr>
      <t>Aggregate amount attributable to transfers of value to such Recipients</t>
    </r>
    <r>
      <rPr>
        <b/>
        <sz val="9"/>
        <rFont val="Arial"/>
        <family val="2"/>
      </rPr>
      <t xml:space="preserve"> / Samanlögð upphæð greiðslna til þeirra sem ekki samþykkja birtingu á nafn </t>
    </r>
    <r>
      <rPr>
        <i/>
        <sz val="9"/>
        <rFont val="Arial"/>
        <family val="2"/>
      </rPr>
      <t xml:space="preserve">- </t>
    </r>
    <r>
      <rPr>
        <i/>
        <sz val="9"/>
        <color rgb="FF92D050"/>
        <rFont val="Arial"/>
        <family val="2"/>
      </rPr>
      <t>Art. 3.02</t>
    </r>
  </si>
  <si>
    <r>
      <t>Number of Recipients in aggregate disclosure</t>
    </r>
    <r>
      <rPr>
        <b/>
        <sz val="9"/>
        <rFont val="Arial"/>
        <family val="2"/>
      </rPr>
      <t xml:space="preserve"> / Fjöldi viðtakenda sem ekki samþykkja birtingu á nafn</t>
    </r>
    <r>
      <rPr>
        <i/>
        <sz val="9"/>
        <rFont val="Arial"/>
        <family val="2"/>
      </rPr>
      <t xml:space="preserve"> - </t>
    </r>
    <r>
      <rPr>
        <i/>
        <sz val="9"/>
        <color rgb="FF92D050"/>
        <rFont val="Arial"/>
        <family val="2"/>
      </rPr>
      <t>Art. 3.02</t>
    </r>
    <r>
      <rPr>
        <sz val="9"/>
        <color rgb="FF92D050"/>
        <rFont val="Arial"/>
        <family val="2"/>
      </rPr>
      <t xml:space="preserve"> </t>
    </r>
  </si>
  <si>
    <t>Optional</t>
  </si>
  <si>
    <r>
      <rPr>
        <i/>
        <sz val="9"/>
        <rFont val="Arial"/>
        <family val="2"/>
      </rPr>
      <t>% of the number of Recipients included in the aggreate disclosure in the total number of Recipients disclosed</t>
    </r>
    <r>
      <rPr>
        <b/>
        <i/>
        <sz val="9"/>
        <rFont val="Arial"/>
        <family val="2"/>
      </rPr>
      <t xml:space="preserve"> / Hlutfall viðtakenda sem ekki samþykkja birtingu á nafn </t>
    </r>
    <r>
      <rPr>
        <i/>
        <sz val="9"/>
        <rFont val="Arial"/>
        <family val="2"/>
      </rPr>
      <t xml:space="preserve">- </t>
    </r>
    <r>
      <rPr>
        <i/>
        <sz val="9"/>
        <color rgb="FF92D050"/>
        <rFont val="Arial"/>
        <family val="2"/>
      </rPr>
      <t>Art. 3.02</t>
    </r>
  </si>
  <si>
    <t>N/A</t>
  </si>
  <si>
    <t>HCOs / HEILBRIGÐISSTOFNANIR, LÖGAÐILAR EÐA REKSTRARAÐILAR HEILBRIGÐISÞJÓNUSTU</t>
  </si>
  <si>
    <r>
      <t xml:space="preserve">INDIVIDUAL NAMED DISCLOSURE - one line per HCO / UPPLÝSINGAR TENGDAR NEFNDUM HEILBRIGÐISSTOFNUNUM, LÖGAÐILUM EÐA REKSTRARAÐILUM HEILBRIGÐISÞJÓNUSTU - ein lína fyrir hverja heilbrigðisstofnun, lögaðila eða rekstraraðila heilbrigðisþjónustu  </t>
    </r>
    <r>
      <rPr>
        <i/>
        <sz val="9"/>
        <color indexed="9"/>
        <rFont val="Arial"/>
        <family val="2"/>
      </rPr>
      <t>(i.e. all transfers of value during a year for an individual HCO will be summed up: itemization should be available for the individual Recipient or public authorities' consultation only, as appropriate. Tilgreina skal heildarupphæð ársins. Nánari sundurliðun aðeins aðgengileg viðtakanda eða viðeigandi yfirvöldum).</t>
    </r>
  </si>
  <si>
    <r>
      <rPr>
        <sz val="9"/>
        <rFont val="Arial"/>
        <family val="2"/>
      </rPr>
      <t xml:space="preserve">Aggregate amount attributable to transfers of value to such Recipients </t>
    </r>
    <r>
      <rPr>
        <b/>
        <sz val="9"/>
        <rFont val="Arial"/>
        <family val="2"/>
      </rPr>
      <t xml:space="preserve">/ Samanlögð upphæð greiðslna til þeirra sem ekki samþykkja birtingu á nafn </t>
    </r>
    <r>
      <rPr>
        <i/>
        <sz val="9"/>
        <color indexed="57"/>
        <rFont val="Arial"/>
        <family val="2"/>
      </rPr>
      <t>- Art. 3.02</t>
    </r>
  </si>
  <si>
    <r>
      <rPr>
        <sz val="9"/>
        <color indexed="8"/>
        <rFont val="Arial"/>
        <family val="2"/>
      </rPr>
      <t>Number of Recipients</t>
    </r>
    <r>
      <rPr>
        <sz val="9"/>
        <rFont val="Arial"/>
        <family val="2"/>
      </rPr>
      <t xml:space="preserve"> in aggregate disclosure</t>
    </r>
    <r>
      <rPr>
        <b/>
        <sz val="9"/>
        <rFont val="Arial"/>
        <family val="2"/>
      </rPr>
      <t xml:space="preserve"> / Fjöldi viðtakenda sem ekki samþykkja birtingu á nafn</t>
    </r>
    <r>
      <rPr>
        <i/>
        <sz val="9"/>
        <color indexed="19"/>
        <rFont val="Arial"/>
        <family val="2"/>
      </rPr>
      <t xml:space="preserve"> - </t>
    </r>
    <r>
      <rPr>
        <i/>
        <sz val="9"/>
        <color indexed="57"/>
        <rFont val="Arial"/>
        <family val="2"/>
      </rPr>
      <t>Art. 3.02</t>
    </r>
    <r>
      <rPr>
        <sz val="9"/>
        <color indexed="57"/>
        <rFont val="Arial"/>
        <family val="2"/>
      </rPr>
      <t xml:space="preserve"> </t>
    </r>
  </si>
  <si>
    <t>R&amp;D - Rannsóknir og þróun</t>
  </si>
  <si>
    <r>
      <rPr>
        <i/>
        <sz val="9"/>
        <rFont val="Arial"/>
        <family val="2"/>
      </rPr>
      <t xml:space="preserve">% of the number of Recipients included in the aggreate disclosure in the total number of Recipients disclosed </t>
    </r>
    <r>
      <rPr>
        <b/>
        <i/>
        <sz val="9"/>
        <rFont val="Arial"/>
        <family val="2"/>
      </rPr>
      <t>/ Hlutfall viðtakenda sem ekki samþykkja birtingu á nafn</t>
    </r>
    <r>
      <rPr>
        <b/>
        <i/>
        <sz val="9"/>
        <color indexed="14"/>
        <rFont val="Arial"/>
        <family val="2"/>
      </rPr>
      <t xml:space="preserve"> </t>
    </r>
    <r>
      <rPr>
        <i/>
        <sz val="9"/>
        <color indexed="17"/>
        <rFont val="Arial"/>
        <family val="2"/>
      </rPr>
      <t>- Art. 3.02</t>
    </r>
  </si>
  <si>
    <r>
      <rPr>
        <i/>
        <sz val="11"/>
        <rFont val="Arial"/>
        <family val="2"/>
      </rPr>
      <t xml:space="preserve">AGGREGATE DISCLOSURE </t>
    </r>
    <r>
      <rPr>
        <b/>
        <i/>
        <sz val="11"/>
        <rFont val="Arial"/>
        <family val="2"/>
      </rPr>
      <t>/  SAMANLÖGÐ UPPHÆÐ</t>
    </r>
  </si>
  <si>
    <r>
      <t xml:space="preserve">Transfers of Value re Research &amp; Development as defined in Article 3.04 and Schedule 1 / </t>
    </r>
    <r>
      <rPr>
        <b/>
        <sz val="9"/>
        <rFont val="Arial"/>
        <family val="2"/>
      </rPr>
      <t>Framlög til rannsókna og þróunar eins og skilgreint er í grein 3.04 og með vísan til skilgreininga og orðskýringa.</t>
    </r>
  </si>
  <si>
    <t>HCP: Health Care Professional / Heilbrigðisstarfsmaður</t>
  </si>
  <si>
    <t>HCO: Health Care Organisation / Heilbrigðisstofnun, lögaðili, rekstraraðili heilbrigðisþjónustu</t>
  </si>
  <si>
    <t>Kennitala</t>
  </si>
  <si>
    <t>Heilbrigðisstarfsmaður</t>
  </si>
  <si>
    <t>Dagsetning</t>
  </si>
  <si>
    <t>Skýring</t>
  </si>
  <si>
    <t>Þóknun</t>
  </si>
  <si>
    <t>Önnur útgj. v/ráðgj.vinnu</t>
  </si>
  <si>
    <t>Birta á einstakling</t>
  </si>
  <si>
    <t>Samtals:</t>
  </si>
  <si>
    <t>Fjöldi:</t>
  </si>
  <si>
    <t>Fjöldi birt:</t>
  </si>
  <si>
    <t>Fjöldi óbirt:</t>
  </si>
  <si>
    <t>Hlutfall óbirt:</t>
  </si>
  <si>
    <t>Ferð</t>
  </si>
  <si>
    <t>Ferðatímabil</t>
  </si>
  <si>
    <t>Kostn. Flug/transport</t>
  </si>
  <si>
    <t>Kostn. Hótel</t>
  </si>
  <si>
    <t>Samtals ferðalög, gisting og máltíðir (yfir hámarks viðmiði viðk lands)</t>
  </si>
  <si>
    <t>Kostn. Skráning</t>
  </si>
  <si>
    <t>Samtals</t>
  </si>
  <si>
    <t>Já</t>
  </si>
  <si>
    <t>Nei</t>
  </si>
  <si>
    <t>HCO / félag / fyrirtæki</t>
  </si>
  <si>
    <t>Birta á félag</t>
  </si>
  <si>
    <t>Nafn</t>
  </si>
  <si>
    <t>Heiti fyrirtækis</t>
  </si>
  <si>
    <t>Heimilisfang</t>
  </si>
  <si>
    <t>Pnr</t>
  </si>
  <si>
    <t>Sveitafélag</t>
  </si>
  <si>
    <t>Starfsheiti</t>
  </si>
  <si>
    <t xml:space="preserve"> Anna Bryndís Einarsdóttir</t>
  </si>
  <si>
    <t>Landspítali - taugalækningar B2</t>
  </si>
  <si>
    <t>Sléttuvegur</t>
  </si>
  <si>
    <t>Reykjavík</t>
  </si>
  <si>
    <t>Læknir</t>
  </si>
  <si>
    <t xml:space="preserve"> Jatinder Singh</t>
  </si>
  <si>
    <t>Heilbrigðisstofnun Austurlands - Neskaupsstað</t>
  </si>
  <si>
    <t>Mýrargötu 20</t>
  </si>
  <si>
    <t>Neskaupstaður</t>
  </si>
  <si>
    <t>Adolf Þráinsson</t>
  </si>
  <si>
    <t>Landspítali - röntgenlækningar 10AB</t>
  </si>
  <si>
    <t>Hringbraut</t>
  </si>
  <si>
    <t>Aðalbjörg Albertsdóttir</t>
  </si>
  <si>
    <t>Reykjalundur</t>
  </si>
  <si>
    <t>Reykjalundi</t>
  </si>
  <si>
    <t>Mosfellsbær</t>
  </si>
  <si>
    <t>Hjúkrunarfræðingur</t>
  </si>
  <si>
    <t>Aðalbjörn Þorsteinsson</t>
  </si>
  <si>
    <t>Landspítali - svæfingalækningar 13B</t>
  </si>
  <si>
    <t>Aðalsteinn Arnarson</t>
  </si>
  <si>
    <t>Klíníkin Ármúla</t>
  </si>
  <si>
    <t>Ármúla 9</t>
  </si>
  <si>
    <t>Agnes Smáradóttir</t>
  </si>
  <si>
    <t>Landspítali - krabbameinslækn. 11B</t>
  </si>
  <si>
    <t>Albert Páll Sigurðsson</t>
  </si>
  <si>
    <t>Albert Sigurðsson</t>
  </si>
  <si>
    <t>Landspítali - lyflækningadeild A7</t>
  </si>
  <si>
    <t>Alexander Elfarsson</t>
  </si>
  <si>
    <t>Heilsugæslan Hlíðum</t>
  </si>
  <si>
    <t>Drápuhlíð 14-16</t>
  </si>
  <si>
    <t>Alexander Illarionov</t>
  </si>
  <si>
    <t>Alexander Kr. Smárason</t>
  </si>
  <si>
    <t>Sjúkrahúsið á Akureyri</t>
  </si>
  <si>
    <t>Eyrarlandsvegi</t>
  </si>
  <si>
    <t>Akureyri</t>
  </si>
  <si>
    <t>Alexander Þorvaldsson</t>
  </si>
  <si>
    <t>Heilsugæslustöðin Akureyri</t>
  </si>
  <si>
    <t>Hafnarstræti 99</t>
  </si>
  <si>
    <t>Alma Eir Svavarsdóttir</t>
  </si>
  <si>
    <t>Heilsugæslan Efstaleiti</t>
  </si>
  <si>
    <t>Efstaleiti 3</t>
  </si>
  <si>
    <t>Alma Möller</t>
  </si>
  <si>
    <t>Embætti Landlæknis</t>
  </si>
  <si>
    <t>Rauðarárstíg 10</t>
  </si>
  <si>
    <t>Alma Rut Óskarsdóttir</t>
  </si>
  <si>
    <t>Almar Gauti Guðmundsson</t>
  </si>
  <si>
    <t>Heilbrigðisstofnun Suðurlands - Selfoss</t>
  </si>
  <si>
    <t>v/Árveg</t>
  </si>
  <si>
    <t>Selfoss</t>
  </si>
  <si>
    <t>Andrea Elísabet Andrésdóttir</t>
  </si>
  <si>
    <t>Andrea Sól Kristjánsdóttir</t>
  </si>
  <si>
    <t>Heilbrigðisstofnun Suðurlands - Höfn í Hornafirði</t>
  </si>
  <si>
    <t>Víkurbraut 26-31</t>
  </si>
  <si>
    <t>Höfn í Hornafirði</t>
  </si>
  <si>
    <t>Andreas Bergmann</t>
  </si>
  <si>
    <t>Andrei Sheveleu</t>
  </si>
  <si>
    <t>Heilsugæslustöðin Egilsstöðum</t>
  </si>
  <si>
    <t>Lagarási 17</t>
  </si>
  <si>
    <t>Egilsstaðir</t>
  </si>
  <si>
    <t>Andrés Magnússon</t>
  </si>
  <si>
    <t>Heilsugæsla Höfuðborgarsvæðisins</t>
  </si>
  <si>
    <t>Álfabakka 16</t>
  </si>
  <si>
    <t>Heilbrigðisstofnunin Fjallabyggð</t>
  </si>
  <si>
    <t>Hvanneyrarbraut 37</t>
  </si>
  <si>
    <t>Siglufjörður</t>
  </si>
  <si>
    <t>Andri Konráðsson</t>
  </si>
  <si>
    <t>Heilbrigðisstofnun Vestfjarða</t>
  </si>
  <si>
    <t>Torfnesi</t>
  </si>
  <si>
    <t>Ísafjörður</t>
  </si>
  <si>
    <t>Andri Kristinn Karlsson</t>
  </si>
  <si>
    <t>Orkuhúsið</t>
  </si>
  <si>
    <t>Urðarhvarfi 8</t>
  </si>
  <si>
    <t>Kópavogur</t>
  </si>
  <si>
    <t>Andri Oddur Steinarsson</t>
  </si>
  <si>
    <t>Andri Snær Ólafsson</t>
  </si>
  <si>
    <t>Heilsugæslan Seltjarnarnesi</t>
  </si>
  <si>
    <t>v/Suðurströnd</t>
  </si>
  <si>
    <t>Seltjarnarnes</t>
  </si>
  <si>
    <t>Angela Haydarly</t>
  </si>
  <si>
    <t>Landspítali - geðlækningar 31E</t>
  </si>
  <si>
    <t>Anita Ragnhild Aanesen</t>
  </si>
  <si>
    <t>Heilsugæslan Akureyri</t>
  </si>
  <si>
    <t xml:space="preserve">Hjúkrunarfræðingur </t>
  </si>
  <si>
    <t>Anna Andrea Kjeld</t>
  </si>
  <si>
    <t>Anna Björg Halldórsdóttir</t>
  </si>
  <si>
    <t>Krabbameinsfélag Íslands</t>
  </si>
  <si>
    <t>Skógarhlíð 8</t>
  </si>
  <si>
    <t>Anna Björg Jónsdóttir</t>
  </si>
  <si>
    <t>Landspítali - Landakot</t>
  </si>
  <si>
    <t>v/Túngötu</t>
  </si>
  <si>
    <t>Anna Björnsdóttir</t>
  </si>
  <si>
    <t>Heilsuklasinn</t>
  </si>
  <si>
    <t>Bíldshöfða 9</t>
  </si>
  <si>
    <t>Anna Daníelsdóttir</t>
  </si>
  <si>
    <t>Heilsugæslustöð Mjódd. Miðst. Heilsuv.</t>
  </si>
  <si>
    <t>Þönglabakka 6</t>
  </si>
  <si>
    <t>Anna Kr. Jóhannsdóttir</t>
  </si>
  <si>
    <t>Anna Kristín Þórhallsdóttir</t>
  </si>
  <si>
    <t>Heilsugæslan Efra Breiðholti</t>
  </si>
  <si>
    <t>Hraunbergi 6</t>
  </si>
  <si>
    <t>Anna Margrét Guðmundsdóttir</t>
  </si>
  <si>
    <t>Heilsugæslan Sólvangi</t>
  </si>
  <si>
    <t>Sólvangsvegur 2</t>
  </si>
  <si>
    <t>Hafnarfjörður</t>
  </si>
  <si>
    <t>Anna Margrét Halldórsdóttir</t>
  </si>
  <si>
    <t>Blóðbankinn</t>
  </si>
  <si>
    <t>Snorrbraut 60</t>
  </si>
  <si>
    <t>Anna Margrét Jónsdóttir</t>
  </si>
  <si>
    <t>Landspítali - vefjarannsóknir, hús 7</t>
  </si>
  <si>
    <t>v/Hringbraut</t>
  </si>
  <si>
    <t>Anna María Hákonardóttir</t>
  </si>
  <si>
    <t>Heilsugæslustöð Mosfellsumdæmis</t>
  </si>
  <si>
    <t>Þverholt 2</t>
  </si>
  <si>
    <t>Anna María Jónsdóttir</t>
  </si>
  <si>
    <t>Sálfræðistofa Reykjavíkur</t>
  </si>
  <si>
    <t>Borgartúni 28</t>
  </si>
  <si>
    <t>Anna María Ómarsdóttir</t>
  </si>
  <si>
    <t>Ármúla</t>
  </si>
  <si>
    <t>hjúkrunarfræðingur</t>
  </si>
  <si>
    <t>Anna Sesselja Þórisdóttir</t>
  </si>
  <si>
    <t>Landspítali - smitsjúkdóma C9</t>
  </si>
  <si>
    <t>Sléttuveg</t>
  </si>
  <si>
    <t>Anna Sigríður Pálsdóttir</t>
  </si>
  <si>
    <t>Landspítali - BUGL</t>
  </si>
  <si>
    <t>Dalbraut 12</t>
  </si>
  <si>
    <t>Anna Sigurðardóttir</t>
  </si>
  <si>
    <t>Anna Sverrisdóttir</t>
  </si>
  <si>
    <t>Læknastöðin - Glæsibæ</t>
  </si>
  <si>
    <t>Álfheimum 74</t>
  </si>
  <si>
    <t>Anna Þórhildur Salvarsdóttir</t>
  </si>
  <si>
    <t>Landspítali - kvenlækningar 23C</t>
  </si>
  <si>
    <t>Annie Brynhildur Sigfúsdóttir</t>
  </si>
  <si>
    <t>Anný Rós Guðmundsdóttir</t>
  </si>
  <si>
    <t>Ansgar Bruno Jones</t>
  </si>
  <si>
    <t>Anton Örn Bjarnason</t>
  </si>
  <si>
    <t>Húðlæknastöðin</t>
  </si>
  <si>
    <t>Smáratorgi 1</t>
  </si>
  <si>
    <t>Ari H. Ólafsson</t>
  </si>
  <si>
    <t>Ari J. Jóhannesson</t>
  </si>
  <si>
    <t>Landspítali - innkirtla- og efnask.lækn E7</t>
  </si>
  <si>
    <t>Ari Konráðsson</t>
  </si>
  <si>
    <t>Ari Víðir Axelsson</t>
  </si>
  <si>
    <t>Domus Medica barnalæknaþjónustan</t>
  </si>
  <si>
    <t>Egilsgata 3</t>
  </si>
  <si>
    <t>Arna Björk Kristinsdóttir</t>
  </si>
  <si>
    <t>Arna Dögg Einarsdóttir</t>
  </si>
  <si>
    <t>Landspítali - líknardeild Kópavogi</t>
  </si>
  <si>
    <t>v/Kópavogsbraut</t>
  </si>
  <si>
    <t>Arna Guðmundsdóttir</t>
  </si>
  <si>
    <t>Hjartamiðstöðin</t>
  </si>
  <si>
    <t>Holtasmára 1, 6. hæð</t>
  </si>
  <si>
    <t>Kópavogi</t>
  </si>
  <si>
    <t>Arna Rut Emilsdóttir</t>
  </si>
  <si>
    <t>Heilbrigðisstofnun Austurlands - Egilsstaðir</t>
  </si>
  <si>
    <t>Lagarás 17-19</t>
  </si>
  <si>
    <t>Arna Rún Óskarsdóttir</t>
  </si>
  <si>
    <t>Kristnesspítali</t>
  </si>
  <si>
    <t>Arna Ýr Guðnadóttir</t>
  </si>
  <si>
    <t>Heilsugæslan Garðabæ</t>
  </si>
  <si>
    <t>Garðatorgi 7</t>
  </si>
  <si>
    <t>Garðabær</t>
  </si>
  <si>
    <t>Arnaldur Valgarðsson</t>
  </si>
  <si>
    <t>Arnar Ástráðsson</t>
  </si>
  <si>
    <t>Heilbrigðisstofnun Sauðárkróki</t>
  </si>
  <si>
    <t>Sauðárhæðum</t>
  </si>
  <si>
    <t>Sauðárkrókur</t>
  </si>
  <si>
    <t>Arnar Hauksson</t>
  </si>
  <si>
    <t>Læknastofan Austurveri</t>
  </si>
  <si>
    <t>Háaleitisbraut 68</t>
  </si>
  <si>
    <t>Arnar Ingason</t>
  </si>
  <si>
    <t>Heilbrigðisstofnun Norðurlands</t>
  </si>
  <si>
    <t>Auðbrekku 4</t>
  </si>
  <si>
    <t>Húsavík</t>
  </si>
  <si>
    <t>Arnar Jan Jónsson</t>
  </si>
  <si>
    <t>Landspítali - skrifst. nýrnalækn. 11H</t>
  </si>
  <si>
    <t>Arnar Þór Guðjónsson</t>
  </si>
  <si>
    <t>Arnar Þór Guðmundsson</t>
  </si>
  <si>
    <t>Arnar Þór Rafnsson</t>
  </si>
  <si>
    <t>Arnar Þór Tulinius</t>
  </si>
  <si>
    <t>Heilsugæslustöðin Laugarási</t>
  </si>
  <si>
    <t>Laugarási</t>
  </si>
  <si>
    <t>Arnbjörn H. Arnbjörnsson</t>
  </si>
  <si>
    <t>Arndís Vala Arnfinnsdóttir</t>
  </si>
  <si>
    <t>Lækning</t>
  </si>
  <si>
    <t>Lágmúla 5</t>
  </si>
  <si>
    <t>Arnfríður Henrysdóttir</t>
  </si>
  <si>
    <t>Landspítali - kvenna- og barnasvið 21C</t>
  </si>
  <si>
    <t>Arngrímur Vilhjálmsson</t>
  </si>
  <si>
    <t>Arnór Víkingsson</t>
  </si>
  <si>
    <t>Þraut ehf - miðstöð vefjagigtar og tengdra sjúkdóma</t>
  </si>
  <si>
    <t>Höfðabakka 9</t>
  </si>
  <si>
    <t>Aron Björnsson</t>
  </si>
  <si>
    <t>Landspítali - heila- og taugaskurðlækningar E4</t>
  </si>
  <si>
    <t>Arthur Löve</t>
  </si>
  <si>
    <t>Landspítali - veirufræði</t>
  </si>
  <si>
    <t>Ármúla1A</t>
  </si>
  <si>
    <t>Atli Árnason</t>
  </si>
  <si>
    <t>Heilbrigðisstofnun Norðurlands - Kópasker</t>
  </si>
  <si>
    <t>Akurgerði 13</t>
  </si>
  <si>
    <t>Kópasker</t>
  </si>
  <si>
    <t>Atli Einarsson</t>
  </si>
  <si>
    <t>Læknasetrið læknastofur</t>
  </si>
  <si>
    <t>Þönglabakka 1 &amp; 6</t>
  </si>
  <si>
    <t>Auður Smith</t>
  </si>
  <si>
    <t>Auður Þórunn Gunnarsdóttir</t>
  </si>
  <si>
    <t>Landspítali - lungnalækningar E7</t>
  </si>
  <si>
    <t>Axel Finnur Sigurðsson</t>
  </si>
  <si>
    <t>Ádám Ferenc Gulyás</t>
  </si>
  <si>
    <t>Ágúst Birgisson</t>
  </si>
  <si>
    <t>Domus Medica Læknahúsið 4. hæð</t>
  </si>
  <si>
    <t>Ágúst Hilmarsson</t>
  </si>
  <si>
    <t>Ágúst Kárason</t>
  </si>
  <si>
    <t>Ágúst Oddsson</t>
  </si>
  <si>
    <t>Heilbrigðisstofnun Hvammstanga</t>
  </si>
  <si>
    <t>Spítalastíg 1</t>
  </si>
  <si>
    <t>Hvammstangi</t>
  </si>
  <si>
    <t>Ágúst Örn Sverrisson</t>
  </si>
  <si>
    <t>Landspítali - hjartagátt 14F</t>
  </si>
  <si>
    <t>Ágústa Andrésdóttir</t>
  </si>
  <si>
    <t>Árni Björn Stefánsson</t>
  </si>
  <si>
    <t>Læknastofan Hafnarstræti</t>
  </si>
  <si>
    <t>Hafnarstræti 20</t>
  </si>
  <si>
    <t>Augnlæknir</t>
  </si>
  <si>
    <t>Árni Johnsen</t>
  </si>
  <si>
    <t>Heilsugæslan Lágmúla</t>
  </si>
  <si>
    <t>Lágmúla 4</t>
  </si>
  <si>
    <t>Árni Jóhannesson</t>
  </si>
  <si>
    <t>Árni Jón Geirsson</t>
  </si>
  <si>
    <t>Landspítali - gigtlækningar E7</t>
  </si>
  <si>
    <t>Árni Leifsson</t>
  </si>
  <si>
    <t>Heilbrigðisstofnun Suðurnesja</t>
  </si>
  <si>
    <t>Skólavegi 6</t>
  </si>
  <si>
    <t>Reykjanesbæ</t>
  </si>
  <si>
    <t>Árni Scheving Thorsteinsson</t>
  </si>
  <si>
    <t>Heilsugæslan Höfða</t>
  </si>
  <si>
    <t>Árni Stefán Leifsson</t>
  </si>
  <si>
    <t>Landspítali - þvagfæraskurðlækningar 13D</t>
  </si>
  <si>
    <t>Árni Tómas Ragnarsson</t>
  </si>
  <si>
    <t>Domus Medica</t>
  </si>
  <si>
    <t>Egilsgötu 3</t>
  </si>
  <si>
    <t>Árni Þór Arnarson</t>
  </si>
  <si>
    <t>Heilbrigðisstofnun Vesturlands - Akranes</t>
  </si>
  <si>
    <t>Merkigerði 9</t>
  </si>
  <si>
    <t>Akranes</t>
  </si>
  <si>
    <t>Ársæll Kristjánsson</t>
  </si>
  <si>
    <t>Ása Elísa Einarsdóttir</t>
  </si>
  <si>
    <t>Vinnuvernd</t>
  </si>
  <si>
    <t>Holtasmári 1</t>
  </si>
  <si>
    <t>Ásbjörn Jónsson</t>
  </si>
  <si>
    <t>Ásdís Braga Guðjónsdóttir</t>
  </si>
  <si>
    <t>Heilsugæslan Miðbæ</t>
  </si>
  <si>
    <t>Vesturgötu 7</t>
  </si>
  <si>
    <t>Ásdís Sveinsdóttir</t>
  </si>
  <si>
    <t>Ásgeir Böðvarsson</t>
  </si>
  <si>
    <t>Ásgeir H. Bjarnason</t>
  </si>
  <si>
    <t>Heilsugæslustöð Ólafsfjarðar</t>
  </si>
  <si>
    <t>Ólafsfjörður</t>
  </si>
  <si>
    <t>Ásgeir Haraldsson</t>
  </si>
  <si>
    <t>Landspítali - Barnasp. Hringsins 21D</t>
  </si>
  <si>
    <t>Ásgeir Theódórs</t>
  </si>
  <si>
    <t>Ásgeir Thoroddsen</t>
  </si>
  <si>
    <t>Ásgeir Þór Másson</t>
  </si>
  <si>
    <t>Landspítali - skurðlækningar 13A</t>
  </si>
  <si>
    <t>Ásgerður Sverrisdóttir</t>
  </si>
  <si>
    <t>Landspítali - blóð og krabbameinslækn.20A</t>
  </si>
  <si>
    <t>Áslaug Dís Bergsdóttir</t>
  </si>
  <si>
    <t>Áslaug Gunnarsdóttir</t>
  </si>
  <si>
    <t>Áslaug Heiða Pálsdóttir</t>
  </si>
  <si>
    <t>Heilsugæslan Fjörður</t>
  </si>
  <si>
    <t>Fjarðargötu13-15</t>
  </si>
  <si>
    <t>Áslaug Katrín Hálfdánardóttir</t>
  </si>
  <si>
    <t>Ásmundur Jónasson</t>
  </si>
  <si>
    <t>Ásthildur Erlingsdóttir</t>
  </si>
  <si>
    <t>Ástríður G. Jóhannesdóttir</t>
  </si>
  <si>
    <t>Baldur Helgi Friðriksson</t>
  </si>
  <si>
    <t>Heilsugæslustöðin Vopnafirði</t>
  </si>
  <si>
    <t>Laxdalstúni</t>
  </si>
  <si>
    <t>Vopnafjörður</t>
  </si>
  <si>
    <t>Baldur Helgi Ingvarsson</t>
  </si>
  <si>
    <t>Landspítali - Grensásdeild R1</t>
  </si>
  <si>
    <t>Grensásvegi 62</t>
  </si>
  <si>
    <t>Baldur Helgi Möller</t>
  </si>
  <si>
    <t>Heilsugæslan Hvammi</t>
  </si>
  <si>
    <t>Hagasmára 5</t>
  </si>
  <si>
    <t>Baldur P Thorstensen</t>
  </si>
  <si>
    <t>Heilsugæslan Salahverfi</t>
  </si>
  <si>
    <t>Salavegi 2</t>
  </si>
  <si>
    <t>Baldur Tumi Baldursson</t>
  </si>
  <si>
    <t>Læknastofan</t>
  </si>
  <si>
    <t>Hlíðasmára 9</t>
  </si>
  <si>
    <t>Baldvin Kristjánsson</t>
  </si>
  <si>
    <t>Bárður Sigurgeirsson</t>
  </si>
  <si>
    <t>Benedikt Kristjánsson</t>
  </si>
  <si>
    <t>Landspítali - bráðamóttaka E2</t>
  </si>
  <si>
    <t>Benedikt Ó. Sveinsson</t>
  </si>
  <si>
    <t>Heilsustofnun NLFÍ</t>
  </si>
  <si>
    <t>Grænamörk 10</t>
  </si>
  <si>
    <t>Hveragerði</t>
  </si>
  <si>
    <t>Berglind Aðalsteinsdóttir</t>
  </si>
  <si>
    <t>Landspítali - hjartalyflækningar 14C</t>
  </si>
  <si>
    <t>Berglind Anna Magnúsdóttir</t>
  </si>
  <si>
    <t>Landspítali - meltingalækningar 11D</t>
  </si>
  <si>
    <t>Berglind B. Skaftadóttir</t>
  </si>
  <si>
    <t>Berglind Brynjólfsdóttir</t>
  </si>
  <si>
    <t>Barnaspítali Landspítalans</t>
  </si>
  <si>
    <t>sálfræðingur</t>
  </si>
  <si>
    <t>Berglind Gerða Libungan</t>
  </si>
  <si>
    <t>Berglind Gunnarsdóttir</t>
  </si>
  <si>
    <t>Berglind Jónsdóttir</t>
  </si>
  <si>
    <t>Berglind Júlíusdóttir</t>
  </si>
  <si>
    <t>Livio</t>
  </si>
  <si>
    <t>Glæsibær, Álfheimar 74</t>
  </si>
  <si>
    <t>Berglind Steffensen</t>
  </si>
  <si>
    <t>Bergný Marvinsdóttir</t>
  </si>
  <si>
    <t>Bergþóra Á. Ragnarsdóttir</t>
  </si>
  <si>
    <t>Landspítali - gjörgæslu- og svæfingalækningar E6</t>
  </si>
  <si>
    <t>Bertrand Lauth</t>
  </si>
  <si>
    <t>Birgir Andri Briem</t>
  </si>
  <si>
    <t>Birgir Jóhannsson</t>
  </si>
  <si>
    <t>Birkir Sveinsson</t>
  </si>
  <si>
    <t>Birna Björnsdóttir</t>
  </si>
  <si>
    <t>Birna Guðbjartsdóttir</t>
  </si>
  <si>
    <t>Birna Guðmundsdóttir</t>
  </si>
  <si>
    <t>Heilsugæslan Hamraborg</t>
  </si>
  <si>
    <t>Hamraborg 8</t>
  </si>
  <si>
    <t>Birna Guðrún Þórðardóttir</t>
  </si>
  <si>
    <t>Bjarki Sigurður Karlsson</t>
  </si>
  <si>
    <t>Bjarki Steinn Traustason</t>
  </si>
  <si>
    <t>Bjarni Agnar Agnarsson</t>
  </si>
  <si>
    <t>Vefjarannsóknarstofan</t>
  </si>
  <si>
    <t>Suðurlandsbraut 4a</t>
  </si>
  <si>
    <t>Bjarni Blomsterberg</t>
  </si>
  <si>
    <t>Heilsugæslustöðin Hellu</t>
  </si>
  <si>
    <t>Suðurlandsvegi 3</t>
  </si>
  <si>
    <t>Hella</t>
  </si>
  <si>
    <t>Bjarni Torfason</t>
  </si>
  <si>
    <t>Landspítali - hjarta- og lungnaskurðlækningar 13B</t>
  </si>
  <si>
    <t>Bjarni Össurarson Rafnar</t>
  </si>
  <si>
    <t>Björg Ólafsdóttir</t>
  </si>
  <si>
    <t>Björg Þuríður Magnúsdóttir</t>
  </si>
  <si>
    <t>Björgvin Ásbjörn Bjarnason</t>
  </si>
  <si>
    <t>Björgvin Magnússon</t>
  </si>
  <si>
    <t>Björn Árdal</t>
  </si>
  <si>
    <t>Bíldshöfði 9</t>
  </si>
  <si>
    <t>Björn Blöndal</t>
  </si>
  <si>
    <t>Heilsugæslustöðin Árbæ</t>
  </si>
  <si>
    <t>Hraunbæ 115</t>
  </si>
  <si>
    <t>Björn Flygenring</t>
  </si>
  <si>
    <t>Björn G. Snær Björnsson</t>
  </si>
  <si>
    <t>Heilsugæslustöðin Hvolsvelli</t>
  </si>
  <si>
    <t>Öldubakka 4</t>
  </si>
  <si>
    <t>Hvolsvöllur</t>
  </si>
  <si>
    <t>Björn Guðbjörnsson</t>
  </si>
  <si>
    <t>Björn Guðmundsson</t>
  </si>
  <si>
    <t>Björn Gunnarsson</t>
  </si>
  <si>
    <t>Björn Gunnlaugsson</t>
  </si>
  <si>
    <t>Heilsugæslan Glæsibæ</t>
  </si>
  <si>
    <t>Björn Hjálmarsson</t>
  </si>
  <si>
    <t>Björn Jakob Magnússon</t>
  </si>
  <si>
    <t>Björn Logi Þórarinsson</t>
  </si>
  <si>
    <t>Björn Magnússon</t>
  </si>
  <si>
    <t>Björn Már Ólafsson</t>
  </si>
  <si>
    <t>Sjónlag augnlækningar - Glæsibæ</t>
  </si>
  <si>
    <t>Álfheimum 74, 5. hæð</t>
  </si>
  <si>
    <t>Björn Pétur Sigurðsson</t>
  </si>
  <si>
    <t>Björn Rúnar Lúðvíksson</t>
  </si>
  <si>
    <t>Landspítali - ónæmisfræði Rannsókn</t>
  </si>
  <si>
    <t>Hringbraut Hús 14</t>
  </si>
  <si>
    <t>Björn Tryggvason</t>
  </si>
  <si>
    <t>Björn Þór Sigurbjörnsson</t>
  </si>
  <si>
    <t>Heilbrigðisstofnun Austurlands - Fáskrúðsfirði</t>
  </si>
  <si>
    <t>Hlíðargötu 60</t>
  </si>
  <si>
    <t>Fáskrúðsfjörður</t>
  </si>
  <si>
    <t>Bogi Jónsson</t>
  </si>
  <si>
    <t>Íþróttalækningar ehf.</t>
  </si>
  <si>
    <t>Skipholti 50c</t>
  </si>
  <si>
    <t>Bolli Bjarnason</t>
  </si>
  <si>
    <t>Útlitslækning</t>
  </si>
  <si>
    <t>Grensársvegi 13</t>
  </si>
  <si>
    <t>Bolli Þórsson</t>
  </si>
  <si>
    <t>Bragi Sigurðsson</t>
  </si>
  <si>
    <t>Bríet Birgisdóttir</t>
  </si>
  <si>
    <t>Brjánn Árni Bjarnason</t>
  </si>
  <si>
    <t>Reykjalundur endurhæf.miðstöð SÍBS</t>
  </si>
  <si>
    <t>Bryndís Sigurðardóttir</t>
  </si>
  <si>
    <t>Brynhildur Ingvarsdóttir</t>
  </si>
  <si>
    <t>Augnlæknastöðin ehf</t>
  </si>
  <si>
    <t>Kringlan 8</t>
  </si>
  <si>
    <t>Brynhildur Thors</t>
  </si>
  <si>
    <t>Brynja K. Þórarinsdóttir</t>
  </si>
  <si>
    <t>Brynja Steinarsdóttir</t>
  </si>
  <si>
    <t>Brynjar Jochumsson</t>
  </si>
  <si>
    <t>Brynjar Viðarsson</t>
  </si>
  <si>
    <t>Brynjólfur Jónsson</t>
  </si>
  <si>
    <t>Brynjólfur Y. Jónsson</t>
  </si>
  <si>
    <t>Böðvar Örn Sigurjónsson</t>
  </si>
  <si>
    <t>Christina Sandra D. Andersson</t>
  </si>
  <si>
    <t>Heilbrigðisstofnun Suðurlands - Vestmannaeyjar</t>
  </si>
  <si>
    <t>Sólhlíð 10</t>
  </si>
  <si>
    <t>Vestmannaeyjar</t>
  </si>
  <si>
    <t>Dagbjörg B. Sigurðardóttir</t>
  </si>
  <si>
    <t>Dagbjört Helgadóttir</t>
  </si>
  <si>
    <t>Dagný Ólafsdóttir</t>
  </si>
  <si>
    <t>Dagur Bjarnason</t>
  </si>
  <si>
    <t>Geðheilsuteymi Suður - Heilsug.Höfuðb.</t>
  </si>
  <si>
    <t>Bæjarlind 1-3</t>
  </si>
  <si>
    <t>Dagur Ólafsson</t>
  </si>
  <si>
    <t>Daniela Barbara Gscheidel</t>
  </si>
  <si>
    <t>Daníel Karl Ásgeirsson</t>
  </si>
  <si>
    <t>Davíð Björn Þórisson</t>
  </si>
  <si>
    <t>Davíð Egilsson</t>
  </si>
  <si>
    <t>Davíð Gíslason</t>
  </si>
  <si>
    <t>Davíð O. Arnar</t>
  </si>
  <si>
    <t>Dorota Fraczek Feliksiak</t>
  </si>
  <si>
    <t>Dóra Lúðvíksdóttir</t>
  </si>
  <si>
    <t>Dröfn Hilmarsdóttir</t>
  </si>
  <si>
    <t>Dögg Hauksdóttir</t>
  </si>
  <si>
    <t>Ebba Margrét Magnúsdóttir</t>
  </si>
  <si>
    <t>Egill R. Sigurgeirsson</t>
  </si>
  <si>
    <t>Egill Steinar Ágústsson</t>
  </si>
  <si>
    <t>Einar Einarsson</t>
  </si>
  <si>
    <t>Landspítali - svæfingalækningar E6</t>
  </si>
  <si>
    <t>Einar Eyjólfsson</t>
  </si>
  <si>
    <t>Einar Eysteinn Jónsson</t>
  </si>
  <si>
    <t>Einar Guðmundsson</t>
  </si>
  <si>
    <t>Einkarekin læknastofa</t>
  </si>
  <si>
    <t>Kringlunni 4</t>
  </si>
  <si>
    <t>Einar H Jónmundsson</t>
  </si>
  <si>
    <t>Einar Kristinn Hjaltested</t>
  </si>
  <si>
    <t>Landspítali - háls-, nef- og eyrnalækningar E4</t>
  </si>
  <si>
    <t>Einar Ólafsson</t>
  </si>
  <si>
    <t>Einar Páll Indriðason</t>
  </si>
  <si>
    <t>Einar Rúnar Axelsson</t>
  </si>
  <si>
    <t>Einar S. Björnsson</t>
  </si>
  <si>
    <t>Einar Stefánsson</t>
  </si>
  <si>
    <t>Landspítali - augndeild</t>
  </si>
  <si>
    <t>Eiríksgata 37</t>
  </si>
  <si>
    <t>Einar Thoroddsen</t>
  </si>
  <si>
    <t>Landspítali - göngudeild skurðlækninga HNE deild B3</t>
  </si>
  <si>
    <t>Einar Þór Þórarinsson</t>
  </si>
  <si>
    <t>Einar Örn Einarsson</t>
  </si>
  <si>
    <t>Einar Örn Jóhannesson</t>
  </si>
  <si>
    <t>Eiríkur Benjamínsson</t>
  </si>
  <si>
    <t>Eiríkur Ingvar Þorgeirsson</t>
  </si>
  <si>
    <t>Eiríkur Jónsson</t>
  </si>
  <si>
    <t>Eiríkur Orri Guðmundsson</t>
  </si>
  <si>
    <t>Elfar Andri Heimisson</t>
  </si>
  <si>
    <t>Elfar Úlfarsson</t>
  </si>
  <si>
    <t>Elías Ólafsson</t>
  </si>
  <si>
    <t>Elín Anna Helgadóttir</t>
  </si>
  <si>
    <t>Elín Arna Aspelund</t>
  </si>
  <si>
    <t>Elín Edda Sigurðardóttir</t>
  </si>
  <si>
    <t>Elín Fanney Hjaltalín</t>
  </si>
  <si>
    <t>Elín Freyja Hauksdóttir</t>
  </si>
  <si>
    <t>Elín Helga Þórarinsdóttir</t>
  </si>
  <si>
    <t>Elín Hrefna Garðarsdóttir</t>
  </si>
  <si>
    <t>Elín Óla Klemenzdóttir</t>
  </si>
  <si>
    <t>Elín Sólborg Eyjólfsdóttir</t>
  </si>
  <si>
    <t>Elín Þorgerður Ólafsdóttir</t>
  </si>
  <si>
    <t>Læknamiðstöð Austurbæjar</t>
  </si>
  <si>
    <t>Álftamýri 1</t>
  </si>
  <si>
    <t>Elínborg Bárðardóttir</t>
  </si>
  <si>
    <t>Elínborg Guðmundsdóttir</t>
  </si>
  <si>
    <t>Elísabet Arna Helgadóttir</t>
  </si>
  <si>
    <t>Elísabet Benedikz</t>
  </si>
  <si>
    <t>Landspítali - vísinda- og þróunarsvið</t>
  </si>
  <si>
    <t>Eiríksgata 5</t>
  </si>
  <si>
    <t>Elísabet Reykdal Jóhannesdóttir</t>
  </si>
  <si>
    <t>Elísabet Unnur Gísladóttir</t>
  </si>
  <si>
    <t>Háskóli Íslands</t>
  </si>
  <si>
    <t>Sæmundargata 2</t>
  </si>
  <si>
    <t>Sálfræði BS</t>
  </si>
  <si>
    <t>Elmar Johnson</t>
  </si>
  <si>
    <t>Elsa Björk Valsdóttir</t>
  </si>
  <si>
    <t>Elsa Margrét Hilmarsdóttir</t>
  </si>
  <si>
    <t>Heilsugæslustöðin Mjódd</t>
  </si>
  <si>
    <t>Elva Dögg Jóhannesdóttir</t>
  </si>
  <si>
    <t>Augljós Laser Augnlækningar</t>
  </si>
  <si>
    <t>Nýi Glæsibær, 2 hæð Álfheimum 74</t>
  </si>
  <si>
    <t>Emil Jón Ragnarsson</t>
  </si>
  <si>
    <t>Emil Lárus Sigurðsson</t>
  </si>
  <si>
    <t>Emilía Fönn Andradóttir</t>
  </si>
  <si>
    <t>Eyrarlandsvegur</t>
  </si>
  <si>
    <t>Enchtuja Bold Suchegin</t>
  </si>
  <si>
    <t>Engilbert Sigurðsson</t>
  </si>
  <si>
    <t>Erik Brynjar Schweitz Erikson</t>
  </si>
  <si>
    <t>Geðheilsuteymi Austur - Heilsug.Höfuðb.</t>
  </si>
  <si>
    <t>Stórhöfði 23</t>
  </si>
  <si>
    <t>Erla Björnsdóttir</t>
  </si>
  <si>
    <t>Betri Svefn</t>
  </si>
  <si>
    <t>Lækjartorgi 5</t>
  </si>
  <si>
    <t>Sálfræðingur</t>
  </si>
  <si>
    <t>Erla Gerður Sveinsdóttir</t>
  </si>
  <si>
    <t>Mín besta heilsa</t>
  </si>
  <si>
    <t>Dalsmári 9 - 11</t>
  </si>
  <si>
    <t>Erna Jóna Sigmundsdóttir</t>
  </si>
  <si>
    <t>Landspítali - Göngudeild Innkirtla</t>
  </si>
  <si>
    <t>Erna Sif Arnardóttir</t>
  </si>
  <si>
    <t>Háskólinn í Reykjavík</t>
  </si>
  <si>
    <t>Menntavegi 1</t>
  </si>
  <si>
    <t>Lektor</t>
  </si>
  <si>
    <t>Ester Sigurbergsdóttir</t>
  </si>
  <si>
    <t>Landspítalinn</t>
  </si>
  <si>
    <t>Ester Viktorsdóttir</t>
  </si>
  <si>
    <t>Eva Björk Úlfarsdóttir</t>
  </si>
  <si>
    <t>Eva Jónasdóttir</t>
  </si>
  <si>
    <t>Eva Sigvaldadóttir</t>
  </si>
  <si>
    <t>Eydís Ósk Jónasdóttir</t>
  </si>
  <si>
    <t>Eygló Sesselja Aradóttir</t>
  </si>
  <si>
    <t>Eyjólfur Guðmundsson</t>
  </si>
  <si>
    <t>Heilsugæslan Urðarhvarfi</t>
  </si>
  <si>
    <t>Urðarhvarfi 14</t>
  </si>
  <si>
    <t>Eyjólfur Þorkelsson</t>
  </si>
  <si>
    <t>Lagarási17-19</t>
  </si>
  <si>
    <t>Eyþór Hreinn Björnsson</t>
  </si>
  <si>
    <t>Eyþór Jónsson</t>
  </si>
  <si>
    <t>Vogur sjúkrahús S Á Á</t>
  </si>
  <si>
    <t>Stórhöfði 45</t>
  </si>
  <si>
    <t>Fanney Vigfúsdóttir</t>
  </si>
  <si>
    <t xml:space="preserve"> </t>
  </si>
  <si>
    <t>Felix Valsson</t>
  </si>
  <si>
    <t>Finnbogi Jakobsson</t>
  </si>
  <si>
    <t>Finnbogi Oddur Karlsson</t>
  </si>
  <si>
    <t>Finnbogi Ómarsson</t>
  </si>
  <si>
    <t>Fjóla Björnsdóttir</t>
  </si>
  <si>
    <t>Heilsugæslustöðin Dalvíkur</t>
  </si>
  <si>
    <t>Hólavegi 6</t>
  </si>
  <si>
    <t>Dalvík</t>
  </si>
  <si>
    <t>Fjölnir Freyr Guðmundsson</t>
  </si>
  <si>
    <t>Fjölnir Guðmannsson</t>
  </si>
  <si>
    <t>Friðbert Jónasson</t>
  </si>
  <si>
    <t>Friðbjörn Reynir Sigurðsson</t>
  </si>
  <si>
    <t>Friðjón Bjarnason</t>
  </si>
  <si>
    <t>Friðný Jóhannesdóttir</t>
  </si>
  <si>
    <t>Friðrik K. Guðbrandsson</t>
  </si>
  <si>
    <t>Friðrik Páll Jónsson</t>
  </si>
  <si>
    <t>Friðrik Sigurbergsson</t>
  </si>
  <si>
    <t>Fritz Hendrik Berndsen</t>
  </si>
  <si>
    <t>Fríða Guðný Birgisdóttir</t>
  </si>
  <si>
    <t>Garðar Sigursteinsson</t>
  </si>
  <si>
    <t>Gauti Laxdal</t>
  </si>
  <si>
    <t>Gauti Rafn Vilbergsson</t>
  </si>
  <si>
    <t>Geir Friðgeirsson</t>
  </si>
  <si>
    <t>Geir Gunnlaugsson</t>
  </si>
  <si>
    <t>Barónstígur 47</t>
  </si>
  <si>
    <t>Geir Karlsson</t>
  </si>
  <si>
    <t>Geir Thorsteinsson</t>
  </si>
  <si>
    <t>Gerður Aagot Árnadóttir</t>
  </si>
  <si>
    <t>Gerður Jónsdóttir</t>
  </si>
  <si>
    <t>Gerður María Gröndal</t>
  </si>
  <si>
    <t>Gestur Ingvi Pálsson</t>
  </si>
  <si>
    <t>Gestur Þorgeirsson</t>
  </si>
  <si>
    <t>Girish Baskar Hirlekar</t>
  </si>
  <si>
    <t>Gizur Gottskálksson</t>
  </si>
  <si>
    <t>Gígja Viðarsdóttir</t>
  </si>
  <si>
    <t>Gísli Baldursson</t>
  </si>
  <si>
    <t>Gísli Gunnar Gunnlaugsson</t>
  </si>
  <si>
    <t>Heilbrigðisstofnun Austurlands Djúpivogur</t>
  </si>
  <si>
    <t>Eyjalandi 2</t>
  </si>
  <si>
    <t>Djúpivogur</t>
  </si>
  <si>
    <t>Gísli H. Sigurðsson</t>
  </si>
  <si>
    <t>Gísli Ingvarsson</t>
  </si>
  <si>
    <t>Gísli Jónsson</t>
  </si>
  <si>
    <t>Álfaskeiði 16</t>
  </si>
  <si>
    <t>Gísli Ólafsson</t>
  </si>
  <si>
    <t>Gísli Vigfússon</t>
  </si>
  <si>
    <t>Gísli Þórörn Júlíusson</t>
  </si>
  <si>
    <t>Gottskálk Gizurarson</t>
  </si>
  <si>
    <t>Grethe Have</t>
  </si>
  <si>
    <t>Grund dvalar- og hjúkrunarheimili</t>
  </si>
  <si>
    <t>Hringbraut 50</t>
  </si>
  <si>
    <t>Gréta Jakobsdóttir</t>
  </si>
  <si>
    <t>Næringarfræðingur</t>
  </si>
  <si>
    <t>Grétar Ottó Róbertsson</t>
  </si>
  <si>
    <t>Landspítali - bækl. og skurðl. E4</t>
  </si>
  <si>
    <t>Gríma Huld Blængsdóttir</t>
  </si>
  <si>
    <t>Gróa Björk Jóhannesdóttir</t>
  </si>
  <si>
    <t>Guðbjörg Sigurgeirsdóttir</t>
  </si>
  <si>
    <t>Guðbjörg Vignisdóttir</t>
  </si>
  <si>
    <t>Guðbjörg Pálsdóttir</t>
  </si>
  <si>
    <t>Landspítali - Hringbraut</t>
  </si>
  <si>
    <t>Guðbrandur E. Þorkelsson</t>
  </si>
  <si>
    <t>Guðjón Birgisson</t>
  </si>
  <si>
    <t>Guðjón Haraldsson</t>
  </si>
  <si>
    <t>Guðjón Ingvi Geirmundsson</t>
  </si>
  <si>
    <t>Guðjón Kristjánsson</t>
  </si>
  <si>
    <t>Guðlaug U Þorsteinsdóttir</t>
  </si>
  <si>
    <t>Guðlaug Þórsdóttir</t>
  </si>
  <si>
    <t>Landspítali - Bráðalyflækningardeild A2</t>
  </si>
  <si>
    <t>Guðlaug Erla Akerlie Magnúsdóttir</t>
  </si>
  <si>
    <t>Guðmundur Arason</t>
  </si>
  <si>
    <t>Guðmundur Ásgeirsson</t>
  </si>
  <si>
    <t>Guðmundur Benediktsson</t>
  </si>
  <si>
    <t>Guðmundur Björgvinsson</t>
  </si>
  <si>
    <t>Guðmundur Daníelsson</t>
  </si>
  <si>
    <t>Guðmundur Freyr Jóhannsson</t>
  </si>
  <si>
    <t>Guðmundur Geirsson</t>
  </si>
  <si>
    <t>Guðmundur Gunnlaugsson</t>
  </si>
  <si>
    <t>Guðmundur Haukur Jörgensen</t>
  </si>
  <si>
    <t>Guðmundur Ingi Georgsson</t>
  </si>
  <si>
    <t>Guðmundur J. Björnsson</t>
  </si>
  <si>
    <t>Guðmundur Jóhann Olgeirsson</t>
  </si>
  <si>
    <t>Guðmundur Karl Sigurðsson</t>
  </si>
  <si>
    <t>Guðmundur Kr. Jónmundsson</t>
  </si>
  <si>
    <t>Guðmundur Már Stefánsson</t>
  </si>
  <si>
    <t>Guðmundur Otti Einarsson</t>
  </si>
  <si>
    <t>Guðmundur Pálsson</t>
  </si>
  <si>
    <t>Heilsugæslustöðin Grafarvogi</t>
  </si>
  <si>
    <t>Spönginni 35</t>
  </si>
  <si>
    <t>Guðmundur Ragnarsson</t>
  </si>
  <si>
    <t>Guðmundur Rúnarsson</t>
  </si>
  <si>
    <t>LSH-Hringbraut 12K</t>
  </si>
  <si>
    <t>Guðmundur Sigþórsson</t>
  </si>
  <si>
    <t>Landspítali - rannsóknarstofa í meinafræði</t>
  </si>
  <si>
    <t>Hringbraut Hús 8</t>
  </si>
  <si>
    <t>Guðmundur Sverrisson</t>
  </si>
  <si>
    <t>Guðmundur Viggósson</t>
  </si>
  <si>
    <t>Augnlæknar Reykjavíkur</t>
  </si>
  <si>
    <t>Hamrahlíð 17</t>
  </si>
  <si>
    <t>Guðmundur Vikar Einarsson</t>
  </si>
  <si>
    <t>Guðmundur Þorgeirsson</t>
  </si>
  <si>
    <t>Guðmundur Örn Guðmundsson</t>
  </si>
  <si>
    <t>Guðni Arinbjarnar</t>
  </si>
  <si>
    <t>Læknastofur Akureyrar</t>
  </si>
  <si>
    <t>Hafnarstræti 97</t>
  </si>
  <si>
    <t>Guðni Arnar Guðnason</t>
  </si>
  <si>
    <t>Guðni Páll Daníelsson</t>
  </si>
  <si>
    <t>Guðný Ásgeirsdóttir</t>
  </si>
  <si>
    <t>Guðný Bjarnadóttir</t>
  </si>
  <si>
    <t>Guðný Helga Vídalín Pálsdóttir</t>
  </si>
  <si>
    <t>Guðríður Anna Grétarsdóttir</t>
  </si>
  <si>
    <t>Guðrún Birna Jakobsdóttir</t>
  </si>
  <si>
    <t>Guðrún Björk Reynisdóttir</t>
  </si>
  <si>
    <t>Guðrún Bryndís Guðmundsdóttir</t>
  </si>
  <si>
    <t>Guðrún Dóra Bjarnadóttir</t>
  </si>
  <si>
    <t>Guðrún Dóra Clarke</t>
  </si>
  <si>
    <t>Guðrún Eiríksdóttir</t>
  </si>
  <si>
    <t>Guðrún Geirsdóttir</t>
  </si>
  <si>
    <t>Guðrún Gunnarsdóttir</t>
  </si>
  <si>
    <t>Guðrún Hreinsdóttir</t>
  </si>
  <si>
    <t>Guðrún Inga Benediktsdóttir</t>
  </si>
  <si>
    <t>Guðrún J. Guðmundsdóttir</t>
  </si>
  <si>
    <t>Augnlækningastofa Guðrúnar J Guðmundsdóttur</t>
  </si>
  <si>
    <t>Kirkjubraut 28</t>
  </si>
  <si>
    <t>Guðrún Jóhanna Georgsdóttir</t>
  </si>
  <si>
    <t>Guðrún Karlsdóttir</t>
  </si>
  <si>
    <t>Guðrún María Svavarsdóttir</t>
  </si>
  <si>
    <t>Guðrún Rósa Sigurðardóttir</t>
  </si>
  <si>
    <t>Guðrún Scheving Thorsteinsson</t>
  </si>
  <si>
    <t>Sól Sálfræði og læknisþjónusta</t>
  </si>
  <si>
    <t>Hlíðasmári 14, 4. hæð</t>
  </si>
  <si>
    <t>Guðrún Svanborg Hauksdóttir</t>
  </si>
  <si>
    <t>Landspítali - sýklafræði, hús 6</t>
  </si>
  <si>
    <t>v/Barónsstíg</t>
  </si>
  <si>
    <t>Guðrún Þórisdóttir</t>
  </si>
  <si>
    <t>Gunnar A. Baarregaard</t>
  </si>
  <si>
    <t>Gunnar Auðólfsson</t>
  </si>
  <si>
    <t>Gunnar Ás Vilhjálmsson</t>
  </si>
  <si>
    <t>Augnlæknastofan Sjónvernd</t>
  </si>
  <si>
    <t>Þverholti 14</t>
  </si>
  <si>
    <t>Gunnar Bjarni Ragnarsson</t>
  </si>
  <si>
    <t>Gunnar Björn Gunnarsson</t>
  </si>
  <si>
    <t>Gunnar Björn Ólafsson</t>
  </si>
  <si>
    <t>Gunnar Friðriksson</t>
  </si>
  <si>
    <t>Gunnar Geirsson</t>
  </si>
  <si>
    <t>Gunnar Guðmundsson</t>
  </si>
  <si>
    <t>Gunnar Helgi Guðmundsson</t>
  </si>
  <si>
    <t>Gunnar Herbertsson</t>
  </si>
  <si>
    <t>Gunnar Jóhannsson</t>
  </si>
  <si>
    <t>Gunnar Jónasson</t>
  </si>
  <si>
    <t>Gunnar Már Zoega</t>
  </si>
  <si>
    <t>Gunnar Sveinbjörnsson</t>
  </si>
  <si>
    <t>Augnlæknastofa Gunnars Sveinbjörnssonar Glæsibæ</t>
  </si>
  <si>
    <t>Gunnar Tómasson</t>
  </si>
  <si>
    <t>Gunnar Þór Geirsson</t>
  </si>
  <si>
    <t>Gunnar Þór Gunnarsson</t>
  </si>
  <si>
    <t>Gunnar Þór Jónsson</t>
  </si>
  <si>
    <t>Gunnlaugur Sigfússon</t>
  </si>
  <si>
    <t>Gunnlaugur Sigurjónsson</t>
  </si>
  <si>
    <t>Gunnsteinn Stefánsson</t>
  </si>
  <si>
    <t>Gunnþórunn Gunnarsdóttir</t>
  </si>
  <si>
    <t>Gyða Dröfn Tryggvadóttir</t>
  </si>
  <si>
    <t>Heill heimur</t>
  </si>
  <si>
    <t>Sundagarðar 2</t>
  </si>
  <si>
    <t>Lýðheilsufræðingur</t>
  </si>
  <si>
    <t>Gylfi Óskarsson</t>
  </si>
  <si>
    <t>Gylfi Örn Þormar</t>
  </si>
  <si>
    <t>Hafdís Alma Einarsdóttir</t>
  </si>
  <si>
    <t>Hafije Zogaj</t>
  </si>
  <si>
    <t>Hafsteinn Daníel Þorsteinsson</t>
  </si>
  <si>
    <t>Hafsteinn Freyr Hafsteinsson</t>
  </si>
  <si>
    <t>Halla Fróðadóttir</t>
  </si>
  <si>
    <t>Halla Halldórsdóttir</t>
  </si>
  <si>
    <t>Halldór Jónsson</t>
  </si>
  <si>
    <t>Halldór Kolbeinsson</t>
  </si>
  <si>
    <t>Landspítali - sérhæfð endurhæfingardeild 12</t>
  </si>
  <si>
    <t>Kleppi v/Sævargarða</t>
  </si>
  <si>
    <t>Halldóra Björnsdóttir</t>
  </si>
  <si>
    <t>Halldóra Jónsdóttir</t>
  </si>
  <si>
    <t>Halldóra Kristín Þórarinsdóttir</t>
  </si>
  <si>
    <t>Halldóra Ólafsdóttir</t>
  </si>
  <si>
    <t>Hallfríður Kristinsdóttir</t>
  </si>
  <si>
    <t>Hallgrímur Guðjónsson</t>
  </si>
  <si>
    <t>Hallgrímur Hreiðarsson</t>
  </si>
  <si>
    <t>Hallgrímur Kjartansson</t>
  </si>
  <si>
    <t>Heilbrigðisstofnun Patreksfirði</t>
  </si>
  <si>
    <t>Stekkum 1</t>
  </si>
  <si>
    <t>Patreksfjörður</t>
  </si>
  <si>
    <t>Hallur Þorgils Sigurðsson</t>
  </si>
  <si>
    <t>Hanna Björgheim Torp</t>
  </si>
  <si>
    <t>Hanna Jóhannesdóttir</t>
  </si>
  <si>
    <t>Hannes Bjarki Vigfússon</t>
  </si>
  <si>
    <t>Hannes Halldórsson</t>
  </si>
  <si>
    <t>Hannes Hrafnkelsson</t>
  </si>
  <si>
    <t>Hannes Þröstur Hjartarson</t>
  </si>
  <si>
    <t>Hans Jakob Beck</t>
  </si>
  <si>
    <t>Haraldur Briem</t>
  </si>
  <si>
    <t>Haraldur Erlendsson</t>
  </si>
  <si>
    <t>Heilbrigðisstofnun Suðurlands</t>
  </si>
  <si>
    <t>Breiðumörk 25 b</t>
  </si>
  <si>
    <t>Haraldur Hauksson</t>
  </si>
  <si>
    <t>Haraldur Jóhannsson</t>
  </si>
  <si>
    <t>Tryggingastofnun Ríkisins</t>
  </si>
  <si>
    <t>Laugavegi 114</t>
  </si>
  <si>
    <t>Haraldur Ólafsson</t>
  </si>
  <si>
    <t>Læknastöðin Sogavegi</t>
  </si>
  <si>
    <t>Sogavegi 108</t>
  </si>
  <si>
    <t>Haraldur S.R. Karlsson</t>
  </si>
  <si>
    <t>Haraldur Sigurðsson</t>
  </si>
  <si>
    <t>Harpa Hauksdóttir</t>
  </si>
  <si>
    <t>Haukur Björnsson</t>
  </si>
  <si>
    <t>Haukur Heiðar Hauksson</t>
  </si>
  <si>
    <t>Haukur Hjaltason</t>
  </si>
  <si>
    <t>Haukur Valdimarsson</t>
  </si>
  <si>
    <t>Helga Ágústa Sigurjónsdóttir</t>
  </si>
  <si>
    <t>Helga Eyjólfsdóttir</t>
  </si>
  <si>
    <t>Helga Hannesdóttir</t>
  </si>
  <si>
    <t>Lækninga &amp; sálfræðistofan</t>
  </si>
  <si>
    <t>Skipholt 50C</t>
  </si>
  <si>
    <t>Helga Hansdóttir</t>
  </si>
  <si>
    <t>Mörk hjúkrunarheimili</t>
  </si>
  <si>
    <t>Suðurlandsbraut 66</t>
  </si>
  <si>
    <t>Helga Kristín Magnúsdóttir</t>
  </si>
  <si>
    <t>Helga Margrét Skúladóttir</t>
  </si>
  <si>
    <t>Helga Margrét Clarke</t>
  </si>
  <si>
    <t>Hjúkrunarfræðingur/ sjálfstæður ráðgjafi</t>
  </si>
  <si>
    <t>Vallengi 3</t>
  </si>
  <si>
    <t>Helga María Alfreðsdóttir</t>
  </si>
  <si>
    <t>Helga Medek</t>
  </si>
  <si>
    <t>Helga Ýr Erlingsdóttir</t>
  </si>
  <si>
    <t>Landspítali</t>
  </si>
  <si>
    <t>Helga Þórarinsdóttir</t>
  </si>
  <si>
    <t>Helgi Davíð Björnsson</t>
  </si>
  <si>
    <t>Helgi Garðar Garðarsson</t>
  </si>
  <si>
    <t>Helgi H. Sigurðsson</t>
  </si>
  <si>
    <t>Helgi Jóhannes Ísaksson</t>
  </si>
  <si>
    <t>Helgi Jónsson</t>
  </si>
  <si>
    <t>Helgi Kjartan Sigurðursson</t>
  </si>
  <si>
    <t>Helgi Sigurðsson</t>
  </si>
  <si>
    <t>Landspítali - krabbameinslækn. 20A</t>
  </si>
  <si>
    <t>Henrik Geir Garcia</t>
  </si>
  <si>
    <t>Herbert Arnarsson</t>
  </si>
  <si>
    <t>Herbert Eiríksson</t>
  </si>
  <si>
    <t>Herdís S. Finnsdóttir</t>
  </si>
  <si>
    <t>Hermann Páll Jónsson</t>
  </si>
  <si>
    <t>Héðinn Sigurðsson</t>
  </si>
  <si>
    <t>Hilda Hrönn Guðmundsdóttir</t>
  </si>
  <si>
    <t>Hildigunnur Úlfsdóttir</t>
  </si>
  <si>
    <t>Hildur Arnardóttir</t>
  </si>
  <si>
    <t>Hildur Björg Ingólfsdóttir</t>
  </si>
  <si>
    <t>Hildur Einarsdóttir</t>
  </si>
  <si>
    <t>Hildur Harðardóttir</t>
  </si>
  <si>
    <t>Hildur Svavarsdóttir</t>
  </si>
  <si>
    <t>Hildur Thors</t>
  </si>
  <si>
    <t>Hildur Þ. Tómasdóttir</t>
  </si>
  <si>
    <t>Hildur Þórarinsdóttir</t>
  </si>
  <si>
    <t>Hilma Hólm</t>
  </si>
  <si>
    <t>Íslensk Erfðagreining</t>
  </si>
  <si>
    <t>Sturlugötu 8</t>
  </si>
  <si>
    <t>Hilmar Kjartansson</t>
  </si>
  <si>
    <t>Hjalti Guðmundsson</t>
  </si>
  <si>
    <t>Hjalti Kristjánsson</t>
  </si>
  <si>
    <t>Hjalti Már Björnsson</t>
  </si>
  <si>
    <t>Hjalti Már Ólafsson</t>
  </si>
  <si>
    <t>Heilsugæslustöðin Ísafirði</t>
  </si>
  <si>
    <t>Torfnes</t>
  </si>
  <si>
    <t>Ísafirði</t>
  </si>
  <si>
    <t>Hjalti Már Þórisson</t>
  </si>
  <si>
    <t>Hjálmar G. Ingólfsson</t>
  </si>
  <si>
    <t>Hjálmar Þorsteinsson</t>
  </si>
  <si>
    <t>Hjördís Elva Valdimarsdóttir</t>
  </si>
  <si>
    <t>Hjördís Harðardóttir</t>
  </si>
  <si>
    <t>Hjördís Smith</t>
  </si>
  <si>
    <t>Hjördís Þórey Þorgeirsdóttir</t>
  </si>
  <si>
    <t>Áfalla- og sálfræðimiðstöðin</t>
  </si>
  <si>
    <t>Hjörtur Freyr Hjartarson</t>
  </si>
  <si>
    <t>Hjörtur Georg Gíslason</t>
  </si>
  <si>
    <t>Hjörtur Haraldsson</t>
  </si>
  <si>
    <t>Hjörtur Oddsson</t>
  </si>
  <si>
    <t>Hjörtur Sigurðsson</t>
  </si>
  <si>
    <t>Hjörtur Þór Hauksson</t>
  </si>
  <si>
    <t>Hlíf Steingrímsdóttir</t>
  </si>
  <si>
    <t>Skrifstofa - aðgerðarsvið Eb-1h.</t>
  </si>
  <si>
    <t>LSH-Hringbraut</t>
  </si>
  <si>
    <t>Hlynur Þorsteinsson</t>
  </si>
  <si>
    <t>Hólmfríður Ásta Pálsdóttir</t>
  </si>
  <si>
    <t>Hólmfríður Lydía Ellertsdóttir</t>
  </si>
  <si>
    <t>Hrafnhildur Einarsdóttir</t>
  </si>
  <si>
    <t>Hrafnhildur Gréta Björnsdóttir</t>
  </si>
  <si>
    <t>Hrafnkell Óskarsson</t>
  </si>
  <si>
    <t>Hrafnkell Stefánsson</t>
  </si>
  <si>
    <t>Hrefna Guðmundsdóttir</t>
  </si>
  <si>
    <t>Hróðmar Helgason</t>
  </si>
  <si>
    <t>Hrólfur Brynjarsson</t>
  </si>
  <si>
    <t>Hrund Þórhallsdóttir</t>
  </si>
  <si>
    <t>Hrönn Harðardóttir</t>
  </si>
  <si>
    <t>Hugrún Hauksdóttir</t>
  </si>
  <si>
    <t>Hugrún Hörn Guðbergsdóttir</t>
  </si>
  <si>
    <t>Hugrún þorbergsdóttir</t>
  </si>
  <si>
    <t>Hugrún Þorsteinsdóttir</t>
  </si>
  <si>
    <t>Hulda Hjartardóttir</t>
  </si>
  <si>
    <t>Hulda María Jensdóttir</t>
  </si>
  <si>
    <t>Högni Óskarsson</t>
  </si>
  <si>
    <t>Hörður Bergsteinsson</t>
  </si>
  <si>
    <t>Hörður Björnsson</t>
  </si>
  <si>
    <t>Hörður Ólafsson</t>
  </si>
  <si>
    <t>Hörður S. Harðarson</t>
  </si>
  <si>
    <t>Iðunn Lára Ólafsdóttir</t>
  </si>
  <si>
    <t>Illugi Fanndal Birkisson</t>
  </si>
  <si>
    <t>Indriði Einar Reynisson</t>
  </si>
  <si>
    <t>Inga Jóna Ingimarsdóttir</t>
  </si>
  <si>
    <t>Inga Sif Ólafsdóttir</t>
  </si>
  <si>
    <t>Inga Sigurrós Þráinsdóttir</t>
  </si>
  <si>
    <t>Inga Stefanía Geirsdóttir</t>
  </si>
  <si>
    <t>Inga Valborg Ólafsdóttir</t>
  </si>
  <si>
    <t>Landspítali – göngudeild kransæða og á Hjartagátt</t>
  </si>
  <si>
    <t>Inger Björk Ragnarsdóttir</t>
  </si>
  <si>
    <t>Ingibjörg Anna Ingadóttir</t>
  </si>
  <si>
    <t>Ingibjörg Bjarnadóttir</t>
  </si>
  <si>
    <t>Ingibjörg Georgsdóttir</t>
  </si>
  <si>
    <t>Greiningar- og ráðgjafarstöð ríkisins</t>
  </si>
  <si>
    <t>Digranesvegi 5</t>
  </si>
  <si>
    <t>Ingibjörg Guðmundsdóttir</t>
  </si>
  <si>
    <t>Ingibjörg Heiðdal</t>
  </si>
  <si>
    <t>Ingibjörg Hilmarsdóttir</t>
  </si>
  <si>
    <t>Landspítali - rannsóknarkjarni klínískrar lífefnafræði</t>
  </si>
  <si>
    <t>Ingibjörg Hinriksdóttir</t>
  </si>
  <si>
    <t>Heyrnar- og talmeinastöð Íslands</t>
  </si>
  <si>
    <t>Háaleitisbraut 1</t>
  </si>
  <si>
    <t>Ingibjörg Jóna Guðmundsdóttir</t>
  </si>
  <si>
    <t>Ingimar Ingólfsson</t>
  </si>
  <si>
    <t>Ingimundur Gíslason</t>
  </si>
  <si>
    <t>Ingólfur Einarsson</t>
  </si>
  <si>
    <t>Ingólfur Sveinn Ingólfsson</t>
  </si>
  <si>
    <t>Geðheilsuteymi Vestur - Heilsug.Höfuðb.</t>
  </si>
  <si>
    <t>Skúlagata 21</t>
  </si>
  <si>
    <t>Ingunn Jónsdóttir</t>
  </si>
  <si>
    <t>Ingunn Vilhjálmsdóttir</t>
  </si>
  <si>
    <t>Ingvar Hákon Ólafsson</t>
  </si>
  <si>
    <t>Ingvar Teitsson</t>
  </si>
  <si>
    <t>Ingvar Þóroddsson</t>
  </si>
  <si>
    <t>Ína Kolbrún Ögmundsdóttir</t>
  </si>
  <si>
    <t>Íris Kristinsdóttir</t>
  </si>
  <si>
    <t>Íris Óskardóttir</t>
  </si>
  <si>
    <t>Íris Sveinsdóttir</t>
  </si>
  <si>
    <t>Hrafnista DAS Hafnarfirði</t>
  </si>
  <si>
    <t>Hraunvangi 7</t>
  </si>
  <si>
    <t>Íris Þengilsdóttir</t>
  </si>
  <si>
    <t>Ísafold Helgadóttir</t>
  </si>
  <si>
    <t>Ívar Gunnarsson</t>
  </si>
  <si>
    <t>Ívar Sævarsson</t>
  </si>
  <si>
    <t>Jacek Kantorski</t>
  </si>
  <si>
    <t>Jakob Jóhannsson</t>
  </si>
  <si>
    <t>Landspítali - Geisladeild 10K</t>
  </si>
  <si>
    <t>LSH Hringbraut 10K</t>
  </si>
  <si>
    <t>Jenna Huld Eysteinsdóttir</t>
  </si>
  <si>
    <t>Jens A. Guðmundsson</t>
  </si>
  <si>
    <t>Jens Kjartansson</t>
  </si>
  <si>
    <t>Landspítali - lýtalækningar E4</t>
  </si>
  <si>
    <t>Jens Magnússon</t>
  </si>
  <si>
    <t>Jens Stensrud</t>
  </si>
  <si>
    <t>Jens Þórisson</t>
  </si>
  <si>
    <t>Jóhann Ágúst Sigurðsson</t>
  </si>
  <si>
    <t>Jóhann Davíð Ísaksson</t>
  </si>
  <si>
    <t>Jóhann Heiðar Jóhannsson</t>
  </si>
  <si>
    <t>Jóhann Johnsen</t>
  </si>
  <si>
    <t>Jóhann Jónsson</t>
  </si>
  <si>
    <t>Jóhann Már Ævarsson</t>
  </si>
  <si>
    <t>Jóhann Ragnar Guðmundsson</t>
  </si>
  <si>
    <t>Jóhann Róbertsson</t>
  </si>
  <si>
    <t>Jóhann S. Tómasson</t>
  </si>
  <si>
    <t>Jóhann Sigurjónsson</t>
  </si>
  <si>
    <t>Jóhanna Brynjarsdóttir</t>
  </si>
  <si>
    <t>Jóhanna Dröfn Stefánsdóttir</t>
  </si>
  <si>
    <t>Jóhanna Guðrún Pálmadóttir</t>
  </si>
  <si>
    <t>Jóhanna Hildur Jónsdóttir</t>
  </si>
  <si>
    <t>Jóhanna María Sigurjónsdóttir</t>
  </si>
  <si>
    <t>Jóhanna Ósk Jensdóttir</t>
  </si>
  <si>
    <t>Jóhanna Rún Rúnarsdóttir</t>
  </si>
  <si>
    <t>Jóhanna Vigdís Ríkharðsdóttir</t>
  </si>
  <si>
    <t>Jóhannes Árnason</t>
  </si>
  <si>
    <t>Jóhannes Bergsveinsson</t>
  </si>
  <si>
    <t>Jóhannes Björnsson</t>
  </si>
  <si>
    <t>Jóhannes Heimir Jónsson</t>
  </si>
  <si>
    <t>Jóhannes Kári Kristinsson</t>
  </si>
  <si>
    <t>Jón Aðalsteinn Jóhannsson</t>
  </si>
  <si>
    <t>Jón Áki Jensson</t>
  </si>
  <si>
    <t>Jón B.G. Jónsson</t>
  </si>
  <si>
    <t>Jón Baldursson</t>
  </si>
  <si>
    <t>Jón Benediktsson</t>
  </si>
  <si>
    <t>Jón Bjarnarson</t>
  </si>
  <si>
    <t>Jón Bjarnason</t>
  </si>
  <si>
    <t>Jón Eyjólfur Jónsson</t>
  </si>
  <si>
    <t>Landspítali - öldrunarlækningar B4</t>
  </si>
  <si>
    <t>Jón G. Snædal</t>
  </si>
  <si>
    <t>Jón G. Stefánsson</t>
  </si>
  <si>
    <t>Jón Guðmundsson</t>
  </si>
  <si>
    <t>Jón Gunnar Hannesson</t>
  </si>
  <si>
    <t>Jón Gunnlaugur Jónasson</t>
  </si>
  <si>
    <t>Jón H H Sen</t>
  </si>
  <si>
    <t>Fjórðungssjúkrahúsið í Neskaupstað</t>
  </si>
  <si>
    <t>Jón Halldór Hjartarson</t>
  </si>
  <si>
    <t>Jón Hilmar Friðriksson</t>
  </si>
  <si>
    <t>Jón Hjaltalín Ólafsson</t>
  </si>
  <si>
    <t>Jón Hrafnkelsson</t>
  </si>
  <si>
    <t>Jón Ingvar Ragnarsson</t>
  </si>
  <si>
    <t>Jón Jóhannes Jónsson</t>
  </si>
  <si>
    <t>Landspítali - erfða- og sameindalæknisfræðideild</t>
  </si>
  <si>
    <t>Jón Kolbeinn Guðmundsson</t>
  </si>
  <si>
    <t>Jón Magnús Jóhannesson</t>
  </si>
  <si>
    <t>Jón Magnús Kristjánsson</t>
  </si>
  <si>
    <t>Jón Pálmi Óskarsson</t>
  </si>
  <si>
    <t>Jón R. Kristinsson</t>
  </si>
  <si>
    <t>Jón Ragnar Jónsson</t>
  </si>
  <si>
    <t>Jón Steinar Jónsson</t>
  </si>
  <si>
    <t>Jón Torfi Gylfason</t>
  </si>
  <si>
    <t>Jón Torfi Halldórsson</t>
  </si>
  <si>
    <t>Jón Tryggvi Héðinsson</t>
  </si>
  <si>
    <t>Jón V. Högnason</t>
  </si>
  <si>
    <t>Jón Þór Sverrisson</t>
  </si>
  <si>
    <t>Jón Þrándur Steinsson</t>
  </si>
  <si>
    <t>Jón Örn Friðriksson</t>
  </si>
  <si>
    <t>Jón Örvar Kristinsson</t>
  </si>
  <si>
    <t>Jónas Bjartur Kjartansson</t>
  </si>
  <si>
    <t>Jónas Logi Franklín</t>
  </si>
  <si>
    <t>Jórlaug Heimisdóttir</t>
  </si>
  <si>
    <t>Þróunarmiðstöð íslenskrar heilsugæslu</t>
  </si>
  <si>
    <t>Mjódd</t>
  </si>
  <si>
    <t>Jórunn Atladóttir</t>
  </si>
  <si>
    <t>Jórunn Harpa Ragnarsdóttir</t>
  </si>
  <si>
    <t>Jórunn Viðar Valgarðsdóttir</t>
  </si>
  <si>
    <t>Judith A. Guðmundsdóttir</t>
  </si>
  <si>
    <t>Julia Sibylle Leschhorn</t>
  </si>
  <si>
    <t>Julian Smith</t>
  </si>
  <si>
    <t>Jurate Ásmundsson</t>
  </si>
  <si>
    <t>Júlíus Gestsson</t>
  </si>
  <si>
    <t>Júlíus Ingólfur Schopka</t>
  </si>
  <si>
    <t>Júlíus Valsson</t>
  </si>
  <si>
    <t>Jörundur Kristinsson</t>
  </si>
  <si>
    <t>Karl Björnsson</t>
  </si>
  <si>
    <t>Karl Gústaf Kristinsson</t>
  </si>
  <si>
    <t>Karl Konráð Andersen</t>
  </si>
  <si>
    <t>Karl Kristjánsson</t>
  </si>
  <si>
    <t>Karl Logason</t>
  </si>
  <si>
    <t>Landspítali - æðaskurðlækningar 11C</t>
  </si>
  <si>
    <t>Karl Ólafsson</t>
  </si>
  <si>
    <t>Karl Reynir Einarsson</t>
  </si>
  <si>
    <t>Karólína Anna Snarska</t>
  </si>
  <si>
    <t>Katharina Schumacher</t>
  </si>
  <si>
    <t>Katrín Davíðsdóttir</t>
  </si>
  <si>
    <t>Þroska-og hegðunarstöð Heilsug.höfuðborgarsv.</t>
  </si>
  <si>
    <t>Þönglabakka 1</t>
  </si>
  <si>
    <t>Katrín Diljá Jónsdóttir</t>
  </si>
  <si>
    <t>Katrín Jónsdóttir</t>
  </si>
  <si>
    <t>Katrín Kristjánsdóttir</t>
  </si>
  <si>
    <t>Katrín Thoroddsen</t>
  </si>
  <si>
    <t>Kavindrren Sri Tharan</t>
  </si>
  <si>
    <t>Kári Gauti Guðlaugsson</t>
  </si>
  <si>
    <t>Kári Hreinsson</t>
  </si>
  <si>
    <t>Kári Knútsson</t>
  </si>
  <si>
    <t>Kári Sigurdsson</t>
  </si>
  <si>
    <t>Keith Fogg</t>
  </si>
  <si>
    <t>Kjartan B. Örvar</t>
  </si>
  <si>
    <t>Kjartan Hrafn Loftsson</t>
  </si>
  <si>
    <t>Kjartan J. Kjartansson</t>
  </si>
  <si>
    <t>Kjartan Þórsson</t>
  </si>
  <si>
    <t>Kolbeinn Guðmundsson</t>
  </si>
  <si>
    <t>Kristbjörg Heiður Olsen</t>
  </si>
  <si>
    <t>Kristbjörn I Reynisson</t>
  </si>
  <si>
    <t>Kristina Andersson</t>
  </si>
  <si>
    <t>Kristinn Agnarsson</t>
  </si>
  <si>
    <t>Kristinn Logi Hallgrímsson</t>
  </si>
  <si>
    <t>Kristinn Sigvaldason</t>
  </si>
  <si>
    <t>Kristinn Tómasson</t>
  </si>
  <si>
    <t>Kristinn Örn Sverrisson</t>
  </si>
  <si>
    <t>Kristín Andersen</t>
  </si>
  <si>
    <t>Kristín Fjóla Reynisdóttir</t>
  </si>
  <si>
    <t>Kristín Hansdóttir</t>
  </si>
  <si>
    <t>Kristín Jónsdóttir</t>
  </si>
  <si>
    <t>Kristín Leifsdóttir</t>
  </si>
  <si>
    <t>Kristín María Guðjónsdóttir</t>
  </si>
  <si>
    <t>Landspítali - Hjartadeild 14 EG</t>
  </si>
  <si>
    <t>Kristín Pálsdóttir</t>
  </si>
  <si>
    <t>Kristín Þórisdóttir</t>
  </si>
  <si>
    <t>Kristín Guðný Sæmundsdóttir</t>
  </si>
  <si>
    <t>hafnarfjörður</t>
  </si>
  <si>
    <t>Kristín Linnet Einarsdóttir</t>
  </si>
  <si>
    <t>Landspítali - innkirtladeild</t>
  </si>
  <si>
    <t>Kristín Sigurðardóttir</t>
  </si>
  <si>
    <t>læknir</t>
  </si>
  <si>
    <t>Kristjana S. Kjartansdóttir</t>
  </si>
  <si>
    <t>Kristján Erlendsson</t>
  </si>
  <si>
    <t>Kristján G. Guðmundsson</t>
  </si>
  <si>
    <t>Kristján Guðmundsson</t>
  </si>
  <si>
    <t>Kristján Oddsson</t>
  </si>
  <si>
    <t>Kristján Orri Helgason</t>
  </si>
  <si>
    <t>Kristján Óskarsson</t>
  </si>
  <si>
    <t>Kristján R. Róbertsson</t>
  </si>
  <si>
    <t>Kristján Steinsson</t>
  </si>
  <si>
    <t>Kristján Torfi Örnólfsson</t>
  </si>
  <si>
    <t>Kristján Tómas Árnason</t>
  </si>
  <si>
    <t>Kristján Þórðarson</t>
  </si>
  <si>
    <t>Kristján Þór Gunnarsson</t>
  </si>
  <si>
    <t>Heilbrigðisstofnun Suðurlands Selfossi</t>
  </si>
  <si>
    <t>Selfossi</t>
  </si>
  <si>
    <t>Kristleifur Þ Kristjánsson</t>
  </si>
  <si>
    <t>Össur</t>
  </si>
  <si>
    <t>Grjóthálsi 5</t>
  </si>
  <si>
    <t>Kristmundur Ásmundsson</t>
  </si>
  <si>
    <t>Kristófer Þorleifsson</t>
  </si>
  <si>
    <t>Kristrún Benediktsdóttir</t>
  </si>
  <si>
    <t>Kristrún Erla Sigurðardóttir</t>
  </si>
  <si>
    <t>Lára Björgvinsdóttir</t>
  </si>
  <si>
    <t>Lára G. Sigurðardóttir</t>
  </si>
  <si>
    <t>Lára Ósk Eggertsdóttir Claessen</t>
  </si>
  <si>
    <t>Lárus Jónasson</t>
  </si>
  <si>
    <t>Lárus Ragnarsson</t>
  </si>
  <si>
    <t>Lárus Þór Jónsson</t>
  </si>
  <si>
    <t>Leifur Bárðarson</t>
  </si>
  <si>
    <t>Lilja Sigrún Jónsdóttir</t>
  </si>
  <si>
    <t>Lilja Þyrí Björnsdóttir</t>
  </si>
  <si>
    <t>Linda B Kristinsdóttir</t>
  </si>
  <si>
    <t>Linda Kristjánsdóttir</t>
  </si>
  <si>
    <t>Heilsugæslustöðin Borgarnesi</t>
  </si>
  <si>
    <t>Borgarbraut 65</t>
  </si>
  <si>
    <t>Borgarnes</t>
  </si>
  <si>
    <t>Lóa Guðrún Davíðsdóttir</t>
  </si>
  <si>
    <t>Lukasz Piotr Filipowicz</t>
  </si>
  <si>
    <t>Lýður Árnason</t>
  </si>
  <si>
    <t>Magdalena Ásgeirsdóttir</t>
  </si>
  <si>
    <t>Magni S. Jónsson</t>
  </si>
  <si>
    <t>Magnús Böðvarsson</t>
  </si>
  <si>
    <t>Magnús E. Kolbeinsson</t>
  </si>
  <si>
    <t>Skurðaðgerðir.is Læknahúsinu Lífsteini</t>
  </si>
  <si>
    <t>Álftamýri 1-5</t>
  </si>
  <si>
    <t>Magnús Gottfreðsson</t>
  </si>
  <si>
    <t>Magnús Haraldsson</t>
  </si>
  <si>
    <t>Magnús Karl Magnússon</t>
  </si>
  <si>
    <t>Skrifstofa læknadeildar - Læknagarði</t>
  </si>
  <si>
    <t>Vatnsmýrarvegi 16 (4. hæð)</t>
  </si>
  <si>
    <t>Magnús Konráðsson</t>
  </si>
  <si>
    <t>Magnús Ólafsson</t>
  </si>
  <si>
    <t>Magnús Ólason</t>
  </si>
  <si>
    <t>Magnús Páll Albertsson</t>
  </si>
  <si>
    <t>Margrét Birna Andrésdóttir</t>
  </si>
  <si>
    <t>Margrét Geirsdóttir</t>
  </si>
  <si>
    <t>Margrét Jóhanna Loftsdóttir</t>
  </si>
  <si>
    <t>Augnlæknastofan sf Kaupangi</t>
  </si>
  <si>
    <t>Mýrarvegi</t>
  </si>
  <si>
    <t>Margrét Kristjánsdóttir</t>
  </si>
  <si>
    <t>Margrét Lára Jónsdóttir</t>
  </si>
  <si>
    <t>Margrét Lilja Ægisdóttir</t>
  </si>
  <si>
    <t>Margrét Ólafía Tómasdóttir</t>
  </si>
  <si>
    <t>Margrét Sigurðardóttir</t>
  </si>
  <si>
    <t>Margrét Snorradóttir</t>
  </si>
  <si>
    <t>Landspítali - vefjafræði, hús 9</t>
  </si>
  <si>
    <t>Margrét Valdimarsdóttir</t>
  </si>
  <si>
    <t>Marianne Brandsson-Nielsen</t>
  </si>
  <si>
    <t>María Björk Baldursdóttir</t>
  </si>
  <si>
    <t>María Guðlaug Hrafnsdóttir</t>
  </si>
  <si>
    <t>María Ingibjörg Gunnbjörnsdóttir</t>
  </si>
  <si>
    <t>María Ólafsdóttir</t>
  </si>
  <si>
    <t>María Sigurðardóttir</t>
  </si>
  <si>
    <t>María Soffía Gottfreðsdóttir</t>
  </si>
  <si>
    <t>María Sverrisdóttir</t>
  </si>
  <si>
    <t>Maríanna Garðardsdóttir</t>
  </si>
  <si>
    <t>Marta Lárusdóttir</t>
  </si>
  <si>
    <t>Martijn Veenman</t>
  </si>
  <si>
    <t>Matthildur Sigurðardóttir</t>
  </si>
  <si>
    <t>Matthías Örn Halldórsson</t>
  </si>
  <si>
    <t>Máni Fjalarsson</t>
  </si>
  <si>
    <t>Már Egilsson</t>
  </si>
  <si>
    <t>Heilbrigðisstofnun Austurlands - Reyðarfirði</t>
  </si>
  <si>
    <t>Búðareyri 8</t>
  </si>
  <si>
    <t>Reyðarfjörður</t>
  </si>
  <si>
    <t>Már Kristjánsson</t>
  </si>
  <si>
    <t>Michael V. Clausen</t>
  </si>
  <si>
    <t>Monika Emilsdóttir</t>
  </si>
  <si>
    <t>Nanna Briem</t>
  </si>
  <si>
    <t>Landspítali - skrifstofa forstjóra</t>
  </si>
  <si>
    <t>Nanna Rún Sigurðardóttir</t>
  </si>
  <si>
    <t>Nanna Sigríður Kristinsdóttir</t>
  </si>
  <si>
    <t>Nicholas J. Cariglia</t>
  </si>
  <si>
    <t>Niels Christian Nielsen</t>
  </si>
  <si>
    <t>Nue Milici</t>
  </si>
  <si>
    <t>Oddur Fjalldal</t>
  </si>
  <si>
    <t>Oddur Ingimarsson</t>
  </si>
  <si>
    <t>Landspítali - geðdeild Laugarási</t>
  </si>
  <si>
    <t>Laugarásvegur 71</t>
  </si>
  <si>
    <t>Raykjavík</t>
  </si>
  <si>
    <t>Oddur Ólafsson</t>
  </si>
  <si>
    <t>Oddur Steinarsson</t>
  </si>
  <si>
    <t>Olga Sigurðardóttir</t>
  </si>
  <si>
    <t>Olga Björk Guðmundsdóttir</t>
  </si>
  <si>
    <t>Hjúkrunarstjóri</t>
  </si>
  <si>
    <t>Orri Ingþórsson</t>
  </si>
  <si>
    <t>Orri Þór Ormarsson</t>
  </si>
  <si>
    <t>Ottó Guðjónsson</t>
  </si>
  <si>
    <t>Ófeigur Tryggvi Þorgeirsson</t>
  </si>
  <si>
    <t>Ólafur Árni Sveinsson</t>
  </si>
  <si>
    <t>Ólafur Baldursson</t>
  </si>
  <si>
    <t>Ólafur Bjarnason</t>
  </si>
  <si>
    <t>Landspítali - öryggisgeðdeild Kleppi deild 15</t>
  </si>
  <si>
    <t>v/Sægarða</t>
  </si>
  <si>
    <t>Ólafur Eyjólfsson</t>
  </si>
  <si>
    <t>Ólafur Gísli Jónsson</t>
  </si>
  <si>
    <t>Ólafur Guðgeirsson</t>
  </si>
  <si>
    <t>Ólafur Guðlaugsson</t>
  </si>
  <si>
    <t>Ólafur Guðmundsson</t>
  </si>
  <si>
    <t>Ólafur Heiðar Þorvaldsson</t>
  </si>
  <si>
    <t>Ólafur Kjartansson</t>
  </si>
  <si>
    <t>Ólafur M. Håkansson</t>
  </si>
  <si>
    <t>Ólafur Már Björnsson</t>
  </si>
  <si>
    <t>Ólafur Ó. Guðmundsson</t>
  </si>
  <si>
    <t>Ólafur Samúelsson</t>
  </si>
  <si>
    <t>Ólafur Skúli Indriðason</t>
  </si>
  <si>
    <t>Ólafur Stefánsson</t>
  </si>
  <si>
    <t>Ólafur Sveinbjörnsson</t>
  </si>
  <si>
    <t>Ólafur Thorarensen</t>
  </si>
  <si>
    <t>Ólafur Z Ólafsson</t>
  </si>
  <si>
    <t>Ólafur Þór Gunnarsson</t>
  </si>
  <si>
    <t>Ólafur Þór Ævarsson</t>
  </si>
  <si>
    <t>Ólöf Halldóra Bjarnadóttir</t>
  </si>
  <si>
    <t>Ólöf Jónsdóttir</t>
  </si>
  <si>
    <t>Ólöf Kristín Ólafsdóttir</t>
  </si>
  <si>
    <t>Augnlæknastofan í Mjódd</t>
  </si>
  <si>
    <t>Álfabakka 14</t>
  </si>
  <si>
    <t>Ólöf Kristjana Bjarnadóttir</t>
  </si>
  <si>
    <t>Ólöf Sigríður Magnúsdóttir</t>
  </si>
  <si>
    <t>Ólöf Viktorsdóttir</t>
  </si>
  <si>
    <t>Ómar Hjaltason</t>
  </si>
  <si>
    <t>Ómar Ívarsson</t>
  </si>
  <si>
    <t>Ómar Ragnarsson</t>
  </si>
  <si>
    <t>Ómar Sigurvin Gunnarsson</t>
  </si>
  <si>
    <t>Ósk Ingvarsdóttir</t>
  </si>
  <si>
    <t>Óskar Einarsson</t>
  </si>
  <si>
    <t>Óskar Jónsson</t>
  </si>
  <si>
    <t>Óskar Reykdalsson</t>
  </si>
  <si>
    <t>Óskar Þór Jóhannsson</t>
  </si>
  <si>
    <t>Óttar Ármannsson</t>
  </si>
  <si>
    <t>Óttar Guðmundsson</t>
  </si>
  <si>
    <t>Óttar Már Bergmann</t>
  </si>
  <si>
    <t>Páll Eyjólfur Ingvarsson</t>
  </si>
  <si>
    <t>Páll Guðjónsson</t>
  </si>
  <si>
    <t>Páll Helgason</t>
  </si>
  <si>
    <t>Páll Helgi Möller</t>
  </si>
  <si>
    <t>Páll M. Stefánsson</t>
  </si>
  <si>
    <t>Páll Matthíasson</t>
  </si>
  <si>
    <t>Páll Níels Þorsteinsson</t>
  </si>
  <si>
    <t>Páll Sigurgeir Jónasson</t>
  </si>
  <si>
    <t>Páll Svavar Pálsson</t>
  </si>
  <si>
    <t>Páll Torfi Önundarson</t>
  </si>
  <si>
    <t>Páll Þorgeirsson</t>
  </si>
  <si>
    <t>Pálmar Hallgrímsson</t>
  </si>
  <si>
    <t>Pálmi V. Jónsson</t>
  </si>
  <si>
    <t>Pétur H. Hauksson</t>
  </si>
  <si>
    <t>Pétur Heimisson</t>
  </si>
  <si>
    <t>Pétur Hörður Hannesson</t>
  </si>
  <si>
    <t>Pétur Lúðvígsson</t>
  </si>
  <si>
    <t>Pétur Thorsteinsson</t>
  </si>
  <si>
    <t>Hrafnista DAS Reykjavík</t>
  </si>
  <si>
    <t>Brúnavegi 13</t>
  </si>
  <si>
    <t>Rafn A. Ragnarsson</t>
  </si>
  <si>
    <t>DeaMedica Lýtalækningastöð Reykjavík</t>
  </si>
  <si>
    <t>Glælsibæ 7. hæð Álfheimum 74</t>
  </si>
  <si>
    <t>Rafn Benediktsson</t>
  </si>
  <si>
    <t>Rafn Hilmarsson</t>
  </si>
  <si>
    <t>Ragna Hlín Þorleifsdóttir</t>
  </si>
  <si>
    <t>Ragna Leifsdóttir</t>
  </si>
  <si>
    <t>Ragnar A. Finnsson</t>
  </si>
  <si>
    <t>Ragnar Ármannsson</t>
  </si>
  <si>
    <t>Ragnar Danielsen</t>
  </si>
  <si>
    <t>Ragnar Freyr Ingvarsson</t>
  </si>
  <si>
    <t>Ragnar Freyr Rúnarsson</t>
  </si>
  <si>
    <t>Ragnar Grímur Bjarnason</t>
  </si>
  <si>
    <t>Ragnar Jónsson</t>
  </si>
  <si>
    <t>Læknaráð ehf.</t>
  </si>
  <si>
    <t>Ragnar Logi Magnason</t>
  </si>
  <si>
    <t>Ragnar Victor Gunnarsson</t>
  </si>
  <si>
    <t>Ragnheiður Baldursdóttir</t>
  </si>
  <si>
    <t>Ragnheiður Elísdóttir</t>
  </si>
  <si>
    <t>Ragnheiður Halldórsdóttir</t>
  </si>
  <si>
    <t>Hlíð dvalar- og hjúkrunarheimili</t>
  </si>
  <si>
    <t>Austurbyggð 17</t>
  </si>
  <si>
    <t>Ragnheiður Inga Bjarnadóttir</t>
  </si>
  <si>
    <t>Ragnheiður Oddný Árnadóttir</t>
  </si>
  <si>
    <t>Lífsteinn</t>
  </si>
  <si>
    <t>Ragnheiður Vernharðsdóttir</t>
  </si>
  <si>
    <t>Ragnhildur Magnúsdóttir</t>
  </si>
  <si>
    <t>Rakel Kristinsdóttir</t>
  </si>
  <si>
    <t>Rakel Pálmarsdóttir</t>
  </si>
  <si>
    <t>Rannveig Pálsdóttir</t>
  </si>
  <si>
    <t>Rebekka Sigrún Lynch</t>
  </si>
  <si>
    <t>Reynir Björn Björnsson</t>
  </si>
  <si>
    <t>Reynir Hans Reynisson</t>
  </si>
  <si>
    <t>Ríkarður Sigfússon</t>
  </si>
  <si>
    <t>Robert Wojciechowski</t>
  </si>
  <si>
    <t>Róbert Pálmarsson</t>
  </si>
  <si>
    <t>Rólant Christiansen</t>
  </si>
  <si>
    <t>Runólfur Pálsson</t>
  </si>
  <si>
    <t>Rut Eiríksdóttir</t>
  </si>
  <si>
    <t>Rut Gunnarsdóttir</t>
  </si>
  <si>
    <t>Ruth Auffenberg</t>
  </si>
  <si>
    <t>Rún Halldórsdóttir</t>
  </si>
  <si>
    <t>Rúnar Bragi Kvaran</t>
  </si>
  <si>
    <t>Landspítali - aðgerðasvið, skrifstofa 10C</t>
  </si>
  <si>
    <t>Rúnar Guðmundur Stefánsson</t>
  </si>
  <si>
    <t>Rúnar S. Reynisson</t>
  </si>
  <si>
    <t>S. Hugrún Ríkarðsdóttir</t>
  </si>
  <si>
    <t>Landspítali - smitsjúkdóma E7</t>
  </si>
  <si>
    <t>Salóme Ásta Arnardóttir</t>
  </si>
  <si>
    <t>Salvör Rafnsdóttir</t>
  </si>
  <si>
    <t>Samúel J. Samúelsson</t>
  </si>
  <si>
    <t>Sandra Árnadóttir</t>
  </si>
  <si>
    <t>Sandra Ásgeirsdóttir</t>
  </si>
  <si>
    <t>Sandra Halldórsdóttir</t>
  </si>
  <si>
    <t>Sandra Seidenfaden</t>
  </si>
  <si>
    <t>Sasan Már Nobakht</t>
  </si>
  <si>
    <t>Shannon John Subhash</t>
  </si>
  <si>
    <t>Shreekrishna Shantaram Datye</t>
  </si>
  <si>
    <t>Sif Hansdóttir</t>
  </si>
  <si>
    <t>Sif Ormarsdóttir</t>
  </si>
  <si>
    <t>Sigfús Þór Nikulásson</t>
  </si>
  <si>
    <t>Sigfús Örvar Gizurarson</t>
  </si>
  <si>
    <t>Signý Malín Pálsdóttir</t>
  </si>
  <si>
    <t>Signý Vala Sveinsdóttir</t>
  </si>
  <si>
    <t>Sigríður Björnsdóttir</t>
  </si>
  <si>
    <t>Sigríður Dóra Magnúsdóttir</t>
  </si>
  <si>
    <t>Sigríður Lilja Signarsdóttir</t>
  </si>
  <si>
    <t>Sigríður Másdóttir</t>
  </si>
  <si>
    <t>Sigríður Ólína Haraldsdóttir</t>
  </si>
  <si>
    <t>Sigríður Rósa Örnólfsdóttir</t>
  </si>
  <si>
    <t>Sigríður Sveinsdóttir</t>
  </si>
  <si>
    <t>Sigríður Ýr Jensdóttir</t>
  </si>
  <si>
    <t>Sigríður Þórdís Valtýsdóttir</t>
  </si>
  <si>
    <t>Sigríður Þórisdóttir</t>
  </si>
  <si>
    <t>Sigrún Arnardóttir</t>
  </si>
  <si>
    <t>Sigrún Edda Reykdal</t>
  </si>
  <si>
    <t>Sigrún Hjartardóttir</t>
  </si>
  <si>
    <t>Sigrún Perla Böðvarsdóttir</t>
  </si>
  <si>
    <t>Sigurbergur Kárason</t>
  </si>
  <si>
    <t>Sigurbjörg Jóhanna Skarphéðinsdóttir</t>
  </si>
  <si>
    <t>Sigurbjörg Valsdóttir</t>
  </si>
  <si>
    <t>Sigurbjörn Björnsson</t>
  </si>
  <si>
    <t>Sigurbjörn Sveinsson</t>
  </si>
  <si>
    <t>Sigurður Árnason</t>
  </si>
  <si>
    <t>Sigurður Ásgeir Kristinsson</t>
  </si>
  <si>
    <t>Doloris ehf.</t>
  </si>
  <si>
    <t>Sigurður Björnsson</t>
  </si>
  <si>
    <t>Sigurður E. Sigurðsson</t>
  </si>
  <si>
    <t>Sigurður Einar Marelsson</t>
  </si>
  <si>
    <t>Sigurður Einarsson</t>
  </si>
  <si>
    <t>Sigurður Guðjónsson</t>
  </si>
  <si>
    <t>Sigurður Gunnarsson</t>
  </si>
  <si>
    <t>Sigurður Halldórsson</t>
  </si>
  <si>
    <t>Sigurður Heiðdal</t>
  </si>
  <si>
    <t>Sigurður Hjörtur Kristjánsson</t>
  </si>
  <si>
    <t>Sigurður James Þorleifsson</t>
  </si>
  <si>
    <t>Sigurður Jón Guðmundsson</t>
  </si>
  <si>
    <t>Sigurður Júlíusson</t>
  </si>
  <si>
    <t>Sigurður Kristjánsson</t>
  </si>
  <si>
    <t>Sigurður M. Albertsson</t>
  </si>
  <si>
    <t>Sigurður Marelsson</t>
  </si>
  <si>
    <t>Sigurður Ó. Blöndal</t>
  </si>
  <si>
    <t>Sigurður Ólafsson</t>
  </si>
  <si>
    <t>Sigurður Páll Pálsson</t>
  </si>
  <si>
    <t>Sigurður Stefánsson</t>
  </si>
  <si>
    <t>Sigurður Sverrir Stephensen</t>
  </si>
  <si>
    <t>Sigurður V Sigurjónsson</t>
  </si>
  <si>
    <t>Sigurður V. Guðjónsson</t>
  </si>
  <si>
    <t>Sigurður Yngvi Kristinsson</t>
  </si>
  <si>
    <t>Sigurður Örn Hektorsson</t>
  </si>
  <si>
    <t>Sigurgeir Már Jensson</t>
  </si>
  <si>
    <t>Heilsugæslustöðin Vík</t>
  </si>
  <si>
    <t>Hátún 2</t>
  </si>
  <si>
    <t>Vík</t>
  </si>
  <si>
    <t>Sigurgeir Trausti Höskuldsson</t>
  </si>
  <si>
    <t>Heilsugæslustöð Ólafsvíkur</t>
  </si>
  <si>
    <t>Engihlíð 28</t>
  </si>
  <si>
    <t>Ólafsvík</t>
  </si>
  <si>
    <t>Sigurjón Kristinsson</t>
  </si>
  <si>
    <t>Sigurjón Sigurðsson</t>
  </si>
  <si>
    <t>Sigurjón Vilbergsson</t>
  </si>
  <si>
    <t>Sigurlaug Árnadóttir</t>
  </si>
  <si>
    <t>Sigurlaug Margrét Karlsdóttir</t>
  </si>
  <si>
    <t>Sigurpáll S Scheving</t>
  </si>
  <si>
    <t>Sigurrós Jónsdóttir</t>
  </si>
  <si>
    <t>Sigurveig Margrét Stefánsdóttir</t>
  </si>
  <si>
    <t>Sigurveig Pétursdóttir</t>
  </si>
  <si>
    <t>Sigurveig Þ. Sigurðardóttir</t>
  </si>
  <si>
    <t>Sindri Aron Viktorsson</t>
  </si>
  <si>
    <t>Heilsugæslustöðin Kirkjubæjarklaustri</t>
  </si>
  <si>
    <t>Skriðuvöllum 13</t>
  </si>
  <si>
    <t>Kirkjubæjarklaustur</t>
  </si>
  <si>
    <t>Sindri Ellertsson Csillag</t>
  </si>
  <si>
    <t>Sindri Valdimarsson</t>
  </si>
  <si>
    <t>Skúli Gunnarsson</t>
  </si>
  <si>
    <t>Smári Steingrímsson</t>
  </si>
  <si>
    <t>Snorri Björnsson</t>
  </si>
  <si>
    <t>Snorri Einarsson</t>
  </si>
  <si>
    <t>Soffía Guðrún Jónasdóttir</t>
  </si>
  <si>
    <t>Sóley Guðrún Þráinsdóttir</t>
  </si>
  <si>
    <t>Sólrún Björk Rúnarsdóttir</t>
  </si>
  <si>
    <t>Sólrún Ólína Sigurðardóttir</t>
  </si>
  <si>
    <t>Heilsugæslan</t>
  </si>
  <si>
    <t>Sólrún Melkorka Maggadóttir</t>
  </si>
  <si>
    <t>Sólveig Pétursdóttir</t>
  </si>
  <si>
    <t>Sólveig S. Hafsteinsdóttir</t>
  </si>
  <si>
    <t>Sólveig Sigurðardóttir</t>
  </si>
  <si>
    <t>Stefán Carlsson</t>
  </si>
  <si>
    <t>Stefán Dalberg</t>
  </si>
  <si>
    <t>Sportmed</t>
  </si>
  <si>
    <t>Stefán Eggertsson</t>
  </si>
  <si>
    <t>Stefán Einar Matthíasson</t>
  </si>
  <si>
    <t>Stefán Finnsson</t>
  </si>
  <si>
    <t>Stefán Haraldsson</t>
  </si>
  <si>
    <t>Stefán J. Hreiðarsson</t>
  </si>
  <si>
    <t>Stefán Steinsson</t>
  </si>
  <si>
    <t>Stefán Yngvason</t>
  </si>
  <si>
    <t>Stefán Þorvaldsson</t>
  </si>
  <si>
    <t>Steinar Björnsson</t>
  </si>
  <si>
    <t>Steingerður Anna Gunnarsdóttir</t>
  </si>
  <si>
    <t>Steingerður Sigurbjörnsdóttir</t>
  </si>
  <si>
    <t>Steingrímur Davíðsson</t>
  </si>
  <si>
    <t>Steinn Auðunn Jónsson</t>
  </si>
  <si>
    <t>Steinn Jónsson</t>
  </si>
  <si>
    <t>Steinunn Arnardóttir</t>
  </si>
  <si>
    <t>Steinunn H. Jónsdóttir</t>
  </si>
  <si>
    <t>Steinunn Þórðardóttir</t>
  </si>
  <si>
    <t>Sturla Arinbjarnarson</t>
  </si>
  <si>
    <t>Sturla B. Johnsen</t>
  </si>
  <si>
    <t>Sunna Björk Björnsdóttir</t>
  </si>
  <si>
    <t>Sunna Borg Dalberg</t>
  </si>
  <si>
    <t>Sunna Guðlaugsdóttir</t>
  </si>
  <si>
    <t>Sunna Lind Pétursdóttir</t>
  </si>
  <si>
    <t>Sunna Snædal</t>
  </si>
  <si>
    <t>Súsanna Björg Ástvaldsdóttir</t>
  </si>
  <si>
    <t>Svanhildur Vilhelmsdóttir</t>
  </si>
  <si>
    <t>Svavar Haraldsson</t>
  </si>
  <si>
    <t>Sveinbjörn Auðunsson</t>
  </si>
  <si>
    <t>Sveinbjörn Brandsson</t>
  </si>
  <si>
    <t>Sveinn Geir Einarsson</t>
  </si>
  <si>
    <t>Sveinn Kjartansson</t>
  </si>
  <si>
    <t>Sveinn Magnús Sveinsson</t>
  </si>
  <si>
    <t>Heilsugæslustöð Þorlákshöfn</t>
  </si>
  <si>
    <t>Selvogsbraut 24</t>
  </si>
  <si>
    <t>Þorlákshöfn</t>
  </si>
  <si>
    <t>Sveinn Rúnar Hauksson</t>
  </si>
  <si>
    <t>Sverrir Arnar Friðþjófsson</t>
  </si>
  <si>
    <t>Sverrir Harðarson</t>
  </si>
  <si>
    <t>Sverrir Jónsson</t>
  </si>
  <si>
    <t>Sædís Sævarsdóttir</t>
  </si>
  <si>
    <t>Sæmundur Rögnvaldsson</t>
  </si>
  <si>
    <t>Sæþór Pétur Kjartansson</t>
  </si>
  <si>
    <t>Teitur Guðmundsson</t>
  </si>
  <si>
    <t>Thelma Margrét Andersen</t>
  </si>
  <si>
    <t>Theodór Friðriksson</t>
  </si>
  <si>
    <t>Tinna Karen Árnadóttir</t>
  </si>
  <si>
    <t>Torbjörn Andersen</t>
  </si>
  <si>
    <t>Torfi Fjalar Jónasson</t>
  </si>
  <si>
    <t>Torfi Magnússon</t>
  </si>
  <si>
    <t>Tómas Guðbjartsson</t>
  </si>
  <si>
    <t>Tómas Guðmundsson</t>
  </si>
  <si>
    <t>Tómas Jónsson</t>
  </si>
  <si>
    <t>Tómas Zoéga</t>
  </si>
  <si>
    <t>Tómas Þór Ágústsson</t>
  </si>
  <si>
    <t>Tómas Þór Kristjánsson</t>
  </si>
  <si>
    <t>Trausti Valdimarsson</t>
  </si>
  <si>
    <t>Tryggvi Baldursson</t>
  </si>
  <si>
    <t>Tryggvi Björn Stefánsson</t>
  </si>
  <si>
    <t>Tryggvi Helgason</t>
  </si>
  <si>
    <t>Tryggvi Þórir Egilsson</t>
  </si>
  <si>
    <t>Uggi Þ. Agnarsson</t>
  </si>
  <si>
    <t>Una Egilsdóttir</t>
  </si>
  <si>
    <t>Una Emilsdóttir</t>
  </si>
  <si>
    <t>Unnsteinn Júlíusson</t>
  </si>
  <si>
    <t>Unnur Ósk Stefánsdóttir</t>
  </si>
  <si>
    <t>Unnur Steina Björnsdóttir</t>
  </si>
  <si>
    <t>Unnur Tara Jónsdóttir</t>
  </si>
  <si>
    <t>Unnur Þóra Högnadóttir</t>
  </si>
  <si>
    <t>Úlfur Agnarsson</t>
  </si>
  <si>
    <t>Vaka Ýr Sævarsdóttir</t>
  </si>
  <si>
    <t>Vala Kolbrún Pálmadóttir</t>
  </si>
  <si>
    <t>Valdís F. Manfreðsdóttir</t>
  </si>
  <si>
    <t>Valgerður Árný Rúnarsdóttir</t>
  </si>
  <si>
    <t>Valgerður Baldursdóttir</t>
  </si>
  <si>
    <t>Valgerður Sigurðardóttir</t>
  </si>
  <si>
    <t>Valtýr Aron Þorrason</t>
  </si>
  <si>
    <t>Valtýr Stefánsson Thors</t>
  </si>
  <si>
    <t>Landspítali - barnaspítali 21E</t>
  </si>
  <si>
    <t>Valur Guðmundsson</t>
  </si>
  <si>
    <t>Valur Helgi Kristinsson</t>
  </si>
  <si>
    <t>Valur Þór Marteinsson</t>
  </si>
  <si>
    <t>Valþór Stefánsson</t>
  </si>
  <si>
    <t>Veigar Ísak Ólafsson</t>
  </si>
  <si>
    <t>Vésteinn Jónsson</t>
  </si>
  <si>
    <t>Vibhuti Kalia</t>
  </si>
  <si>
    <t>Viðar Magnússon</t>
  </si>
  <si>
    <t>Viðar Örn Eðvarðsson</t>
  </si>
  <si>
    <t>Vignir Þór Bjarnason</t>
  </si>
  <si>
    <t>Viktor Davíð Sigurðsson</t>
  </si>
  <si>
    <t>Vilhelmína Haraldsdóttir</t>
  </si>
  <si>
    <t>Vilhjálmur Ari Arason</t>
  </si>
  <si>
    <t>Vilmundur Guðnason</t>
  </si>
  <si>
    <t>Hjartavernd</t>
  </si>
  <si>
    <t>Holtasmára 1</t>
  </si>
  <si>
    <t>Vishal Kalia</t>
  </si>
  <si>
    <t>Víðir Óskarsson</t>
  </si>
  <si>
    <t>Víðir Sigrúnarson</t>
  </si>
  <si>
    <t>William Kristjánsson</t>
  </si>
  <si>
    <t>Ylfa Rún Sigurðardóttir</t>
  </si>
  <si>
    <t>Yngvi Ólafsson</t>
  </si>
  <si>
    <t>Yrsa Björt Löve</t>
  </si>
  <si>
    <t>Ýmir  Óskarsson</t>
  </si>
  <si>
    <t>Ýr Frisbæk</t>
  </si>
  <si>
    <t>Þengill Oddsson</t>
  </si>
  <si>
    <t>Þorbjörg Ólafsdóttir</t>
  </si>
  <si>
    <t>Þorbjörn Guðjónsson</t>
  </si>
  <si>
    <t>Þorbjörn Have Jónsson</t>
  </si>
  <si>
    <t>Þorbjörn Jónsson</t>
  </si>
  <si>
    <t>Þorgeir Gestsson</t>
  </si>
  <si>
    <t>Þorkell Elí Guðmundsson</t>
  </si>
  <si>
    <t>Þorkell Guðbrandsson</t>
  </si>
  <si>
    <t>Þorkell Sigurðsson</t>
  </si>
  <si>
    <t>Þorsteinn Bergmann</t>
  </si>
  <si>
    <t>Þorsteinn Gíslason</t>
  </si>
  <si>
    <t>Þorsteinn Jóhannesson</t>
  </si>
  <si>
    <t>Þorsteinn M. Þorsteinsson</t>
  </si>
  <si>
    <t>Þorvaldur Ingvarsson</t>
  </si>
  <si>
    <t>Þorvaldur Jónsson</t>
  </si>
  <si>
    <t>Þorvaldur Magnússon</t>
  </si>
  <si>
    <t>Þorvarður Jón Löve</t>
  </si>
  <si>
    <t>Þóra Elísabet Kristjánsdóttir</t>
  </si>
  <si>
    <t>Þóra Gunnarsdóttir</t>
  </si>
  <si>
    <t>Þóra Soffía Guðmundsdóttir</t>
  </si>
  <si>
    <t>Þóra Steingrímsdóttir</t>
  </si>
  <si>
    <t>Þórarinn Baldursson</t>
  </si>
  <si>
    <t>Þórarinn Gíslason</t>
  </si>
  <si>
    <t>Þórarinn Guðnason</t>
  </si>
  <si>
    <t>Þórarinn H. Þorbergsson</t>
  </si>
  <si>
    <t>Þórarinn Hannesson</t>
  </si>
  <si>
    <t>Þórarinn Hrafn Harðarson</t>
  </si>
  <si>
    <t>Þórarinn Ingólfsson</t>
  </si>
  <si>
    <t>Þórarinn Tyrfingsson</t>
  </si>
  <si>
    <t>Þórdís Anna Oddsdóttir</t>
  </si>
  <si>
    <t>Þórdís Jóna Hrafnkelsdóttir</t>
  </si>
  <si>
    <t>Þórdís Kjartansdóttir</t>
  </si>
  <si>
    <t>Þórdís Magnadóttir</t>
  </si>
  <si>
    <t>Þórður G. Ólafsson</t>
  </si>
  <si>
    <t>Þórður Guðmundsson</t>
  </si>
  <si>
    <t>Þórður Hjalti Þorvarðarson</t>
  </si>
  <si>
    <t>Þórður Ingólfsson</t>
  </si>
  <si>
    <t>Heilsugæslustöðin Búðardal</t>
  </si>
  <si>
    <t>Gunnarsbraut 2</t>
  </si>
  <si>
    <t>Búðardalur</t>
  </si>
  <si>
    <t>Þórður Óskarsson</t>
  </si>
  <si>
    <t>Þórður Páll Pálsson</t>
  </si>
  <si>
    <t>Þórður Skúli Gunnarsson</t>
  </si>
  <si>
    <t>Þórður Sverrisson</t>
  </si>
  <si>
    <t>Þórður Þórkelsson</t>
  </si>
  <si>
    <t>Þórgunnur Ársælsdóttir</t>
  </si>
  <si>
    <t>Þórhalla Mjöll Magnúsdóttir</t>
  </si>
  <si>
    <t>Þórhildur Kristinsdóttir</t>
  </si>
  <si>
    <t>Þórhildur Sigtryggsdóttir</t>
  </si>
  <si>
    <t>Þórir Bergmundsson</t>
  </si>
  <si>
    <t>Þórir Björn Kolbeinsson</t>
  </si>
  <si>
    <t>Þórir Einarsson Long</t>
  </si>
  <si>
    <t>Þórir S. Njálsson</t>
  </si>
  <si>
    <t>Þórný Una Ólafsdóttir</t>
  </si>
  <si>
    <t>Þórólfur Guðnason</t>
  </si>
  <si>
    <t>Þórunn Anna Karlsdóttir</t>
  </si>
  <si>
    <t>Þórunn Hannesdóttir</t>
  </si>
  <si>
    <t>Þórunn Jóhanna Júlíusdóttir</t>
  </si>
  <si>
    <t>Þórunn Jónsdóttir</t>
  </si>
  <si>
    <t>Þráinn Rósmundsson</t>
  </si>
  <si>
    <t>Þuríður Eiríksdóttir</t>
  </si>
  <si>
    <t>Þuríður Halla Árnadóttir</t>
  </si>
  <si>
    <t>Domus Mentis</t>
  </si>
  <si>
    <t>Þverholt 8</t>
  </si>
  <si>
    <t>Þurý Ósk Axelsdóttir</t>
  </si>
  <si>
    <t>Ævar Örn Úlfarsson</t>
  </si>
  <si>
    <t>Örn Erlendur Ingason</t>
  </si>
  <si>
    <t>Örn Orri Einarsson</t>
  </si>
  <si>
    <t>Örn Ragnarsson</t>
  </si>
  <si>
    <t>Örn Sveinsson</t>
  </si>
  <si>
    <t>Örn Thorstensen</t>
  </si>
  <si>
    <t>Íslensk myndgreining</t>
  </si>
  <si>
    <t>Suðurlandsbraut 34</t>
  </si>
  <si>
    <t>Örnólfur Valdimarsson</t>
  </si>
  <si>
    <t>Örvar Gunnarsson</t>
  </si>
  <si>
    <t>Fræðslustofnun Lækna</t>
  </si>
  <si>
    <t>Læknafélagið</t>
  </si>
  <si>
    <t>Hlíðarsmári 8</t>
  </si>
  <si>
    <t>heilbrigðisstofnun</t>
  </si>
  <si>
    <t>Félag Íslenskra Lyflækna</t>
  </si>
  <si>
    <t xml:space="preserve">Hlíðarsmára 8 </t>
  </si>
  <si>
    <t>Félag Fagfólks um offitu</t>
  </si>
  <si>
    <t>Klíníkin</t>
  </si>
  <si>
    <t>Deild Hjúkrunarfræðinga á Suðurlandi</t>
  </si>
  <si>
    <t>Thorvaldsens sjóðurinn</t>
  </si>
  <si>
    <t>Styrktarsjóður lyflækninga</t>
  </si>
  <si>
    <t>Leiðbeiningar um útfyllingu á skjalinu</t>
  </si>
  <si>
    <t>Kostunarsamningar</t>
  </si>
  <si>
    <t>Stuðningur og styrkir</t>
  </si>
  <si>
    <t>Opnið skjalið og vistið hjá ykkur</t>
  </si>
  <si>
    <t>2.</t>
  </si>
  <si>
    <r>
      <t xml:space="preserve">Farið inn í flipann </t>
    </r>
    <r>
      <rPr>
        <b/>
        <sz val="11"/>
        <color rgb="FF00B050"/>
        <rFont val="Calibri"/>
        <family val="2"/>
        <scheme val="minor"/>
      </rPr>
      <t>A_Ráðgjafavinna</t>
    </r>
    <r>
      <rPr>
        <sz val="11"/>
        <color theme="1"/>
        <rFont val="Calibri"/>
        <family val="2"/>
        <scheme val="minor"/>
      </rPr>
      <t xml:space="preserve">: Fyllið inn viðeigandi upplýsingar og ýtið á hnappinn </t>
    </r>
    <r>
      <rPr>
        <b/>
        <sz val="11"/>
        <color theme="1"/>
        <rFont val="Calibri"/>
        <family val="2"/>
        <scheme val="minor"/>
      </rPr>
      <t>Uppfæra Lista</t>
    </r>
  </si>
  <si>
    <r>
      <t xml:space="preserve">Farið inn í flipann </t>
    </r>
    <r>
      <rPr>
        <b/>
        <sz val="11"/>
        <color rgb="FF00B050"/>
        <rFont val="Calibri"/>
        <family val="2"/>
        <scheme val="minor"/>
      </rPr>
      <t>A_Ráðstefnur</t>
    </r>
    <r>
      <rPr>
        <sz val="11"/>
        <color theme="1"/>
        <rFont val="Calibri"/>
        <family val="2"/>
        <scheme val="minor"/>
      </rPr>
      <t xml:space="preserve">: Fyllið inn viðeigandi upplýsingar og ýtið á hnappinn </t>
    </r>
    <r>
      <rPr>
        <b/>
        <sz val="11"/>
        <color theme="1"/>
        <rFont val="Calibri"/>
        <family val="2"/>
        <scheme val="minor"/>
      </rPr>
      <t>Uppfæra Lista</t>
    </r>
  </si>
  <si>
    <r>
      <t xml:space="preserve">Farið inn í flipann </t>
    </r>
    <r>
      <rPr>
        <b/>
        <sz val="11"/>
        <color rgb="FF00B050"/>
        <rFont val="Calibri"/>
        <family val="2"/>
        <scheme val="minor"/>
      </rPr>
      <t>A_HCO</t>
    </r>
    <r>
      <rPr>
        <sz val="11"/>
        <color theme="1"/>
        <rFont val="Calibri"/>
        <family val="2"/>
        <scheme val="minor"/>
      </rPr>
      <t xml:space="preserve">: Fyllið inn viðeigandi upplýsingar og ýtið á hnappinn </t>
    </r>
    <r>
      <rPr>
        <b/>
        <sz val="11"/>
        <color theme="1"/>
        <rFont val="Calibri"/>
        <family val="2"/>
        <scheme val="minor"/>
      </rPr>
      <t>Uppfæra Lista</t>
    </r>
  </si>
  <si>
    <t xml:space="preserve">5. </t>
  </si>
  <si>
    <r>
      <t xml:space="preserve">Farið inn í flipann </t>
    </r>
    <r>
      <rPr>
        <b/>
        <sz val="11"/>
        <color theme="0" tint="-0.499984740745262"/>
        <rFont val="Calibri"/>
        <family val="2"/>
        <scheme val="minor"/>
      </rPr>
      <t>DC_yfirlit</t>
    </r>
    <r>
      <rPr>
        <sz val="11"/>
        <color theme="1"/>
        <rFont val="Calibri"/>
        <family val="2"/>
        <scheme val="minor"/>
      </rPr>
      <t xml:space="preserve">: Ýtið á hnappinn </t>
    </r>
    <r>
      <rPr>
        <b/>
        <sz val="11"/>
        <color theme="1"/>
        <rFont val="Calibri"/>
        <family val="2"/>
        <scheme val="minor"/>
      </rPr>
      <t>Uppfæra Lista</t>
    </r>
  </si>
  <si>
    <t>ATH!!</t>
  </si>
  <si>
    <t xml:space="preserve">Ef slegin er inn kennitala þá kemur nafnið sjálfkrafa upp (Ef formúlunni er ekki eytt). </t>
  </si>
  <si>
    <t>Ef það gerist ekki þarf að bæta upplýsingum um einstaklinginn neðst inn í flipann "Einstaklingar"</t>
  </si>
  <si>
    <t>Þóra Þórsdóttir</t>
  </si>
  <si>
    <t>Landspítali - Brjóstamiðstöð</t>
  </si>
  <si>
    <t>Ingibjörg Gunnþórsdóttir</t>
  </si>
  <si>
    <t>Guðjón Karlsson</t>
  </si>
  <si>
    <t>Vilborg Jónsdóttir</t>
  </si>
  <si>
    <t>Svanheiður Lóa Rafnsdóttir</t>
  </si>
  <si>
    <t>Landspítalasjóður</t>
  </si>
  <si>
    <t>Læknafélag Akureyrar</t>
  </si>
  <si>
    <t>Fagdeild krabbameinshjúkrunarfræðinga</t>
  </si>
  <si>
    <t>Brjóstamiðstöðin</t>
  </si>
  <si>
    <t>Félag íslenskra krabbameinslækna</t>
  </si>
  <si>
    <t>Hjallalundi 18</t>
  </si>
  <si>
    <t>Suðurlandsbraut 22</t>
  </si>
  <si>
    <t>Lyfjafræðingur</t>
  </si>
  <si>
    <t>Hulda Ásbjörnsdóttir</t>
  </si>
  <si>
    <t>Landspítali – blóð og krabbameinslækn.20A</t>
  </si>
  <si>
    <r>
      <t xml:space="preserve">Unique country identifier / </t>
    </r>
    <r>
      <rPr>
        <b/>
        <sz val="9"/>
        <color theme="1"/>
        <rFont val="Arial"/>
        <family val="2"/>
      </rPr>
      <t>Kennitala</t>
    </r>
  </si>
  <si>
    <t>Harpa Snædal</t>
  </si>
  <si>
    <t>Ólafur Pálsson</t>
  </si>
  <si>
    <t>Anna Sigríður Vernharðsdóttir</t>
  </si>
  <si>
    <t>Heilsugæsla höfuðborgarsvæðisins</t>
  </si>
  <si>
    <t> Álfabakka 16</t>
  </si>
  <si>
    <t>Ljósmóðir</t>
  </si>
  <si>
    <t>Félag íslenskra fæðingar- og kvensjúkdómalækna</t>
  </si>
  <si>
    <t>Side by Side for Women´s Health</t>
  </si>
  <si>
    <t>13.-15. mars 2024</t>
  </si>
  <si>
    <t>13.15. mars 2024</t>
  </si>
  <si>
    <t>World's leading Clinical Conference on Bone, Joint and Muscle Health</t>
  </si>
  <si>
    <t>11.-14. apríl 2024</t>
  </si>
  <si>
    <t>THE SOCIETY OF ENDOMETRIOSIS AND UTERINE DISORDERS</t>
  </si>
  <si>
    <t>18.-20. apríl 2024</t>
  </si>
  <si>
    <t>Bás á Læknadögum 2024</t>
  </si>
  <si>
    <t xml:space="preserve">Fræðslufundur - Kynleiðréttingar </t>
  </si>
  <si>
    <t>: Fyrirlestur um lyfjaávísunarheimild ljósmæðra</t>
  </si>
  <si>
    <r>
      <t>Gynecological Endocrinology, The 21</t>
    </r>
    <r>
      <rPr>
        <vertAlign val="superscript"/>
        <sz val="11"/>
        <color theme="1"/>
        <rFont val="Calibri"/>
        <family val="2"/>
        <scheme val="minor"/>
      </rPr>
      <t>st</t>
    </r>
    <r>
      <rPr>
        <sz val="11"/>
        <color theme="1"/>
        <rFont val="Calibri"/>
        <family val="2"/>
        <scheme val="minor"/>
      </rPr>
      <t xml:space="preserve"> Worl Congress </t>
    </r>
  </si>
  <si>
    <t>8.-11. maí 2024</t>
  </si>
  <si>
    <t xml:space="preserve">The American Society for Bone and Mineral Research </t>
  </si>
  <si>
    <t>27.-30. september 2024</t>
  </si>
  <si>
    <t xml:space="preserve">Gynecological Endocrinology, The 21st Worl Congress </t>
  </si>
  <si>
    <t>-</t>
  </si>
  <si>
    <t>Læknastöðin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</si>
</sst>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0_ ;[Red]\-#,##0\ "/>
    <numFmt numFmtId="165" formatCode="d/m/yyyy;@"/>
    <numFmt numFmtId="166" formatCode="0.0%"/>
    <numFmt numFmtId="167" formatCode="0000000000"/>
    <numFmt numFmtId="168" formatCode="0#########"/>
  </numFmts>
  <fonts count="45" x14ac:knownFonts="1">
    <font>
      <sz val="11"/>
      <color theme="1"/>
      <name val="Calibri"/>
      <family val="2"/>
      <scheme val="minor"/>
    </font>
    <font>
      <b/>
      <sz val="11"/>
      <color theme="1"/>
      <name val="Calibri"/>
      <family val="2"/>
      <scheme val="minor"/>
    </font>
    <font>
      <sz val="9"/>
      <color rgb="FF000000"/>
      <name val="Arial"/>
      <family val="2"/>
    </font>
    <font>
      <i/>
      <sz val="11"/>
      <color theme="0"/>
      <name val="Calibri"/>
      <family val="2"/>
      <scheme val="minor"/>
    </font>
    <font>
      <i/>
      <sz val="9"/>
      <color rgb="FF000000"/>
      <name val="Arial"/>
      <family val="2"/>
    </font>
    <font>
      <b/>
      <sz val="9"/>
      <color theme="0"/>
      <name val="Arial"/>
      <family val="2"/>
    </font>
    <font>
      <b/>
      <sz val="9"/>
      <color rgb="FF000000"/>
      <name val="Arial"/>
      <family val="2"/>
    </font>
    <font>
      <sz val="9"/>
      <color rgb="FFFF00FF"/>
      <name val="Arial"/>
      <family val="2"/>
    </font>
    <font>
      <b/>
      <sz val="9"/>
      <name val="Arial"/>
      <family val="2"/>
    </font>
    <font>
      <b/>
      <i/>
      <sz val="9"/>
      <name val="Arial"/>
      <family val="2"/>
    </font>
    <font>
      <b/>
      <i/>
      <sz val="9"/>
      <color indexed="14"/>
      <name val="Arial"/>
      <family val="2"/>
    </font>
    <font>
      <i/>
      <sz val="9"/>
      <color indexed="17"/>
      <name val="Arial"/>
      <family val="2"/>
    </font>
    <font>
      <b/>
      <sz val="9"/>
      <color indexed="8"/>
      <name val="Arial"/>
      <family val="2"/>
    </font>
    <font>
      <i/>
      <sz val="9"/>
      <color indexed="19"/>
      <name val="Arial"/>
      <family val="2"/>
    </font>
    <font>
      <i/>
      <sz val="9"/>
      <color indexed="57"/>
      <name val="Arial"/>
      <family val="2"/>
    </font>
    <font>
      <sz val="9"/>
      <color indexed="57"/>
      <name val="Arial"/>
      <family val="2"/>
    </font>
    <font>
      <b/>
      <i/>
      <sz val="9"/>
      <color theme="0"/>
      <name val="Arial"/>
      <family val="2"/>
    </font>
    <font>
      <i/>
      <sz val="11"/>
      <color theme="0"/>
      <name val="Arial"/>
      <family val="2"/>
    </font>
    <font>
      <i/>
      <sz val="9"/>
      <color indexed="9"/>
      <name val="Arial"/>
      <family val="2"/>
    </font>
    <font>
      <i/>
      <sz val="9"/>
      <color theme="1"/>
      <name val="Arial"/>
      <family val="2"/>
    </font>
    <font>
      <sz val="9"/>
      <name val="Arial"/>
      <family val="2"/>
    </font>
    <font>
      <sz val="9"/>
      <color theme="1"/>
      <name val="Arial"/>
      <family val="2"/>
    </font>
    <font>
      <sz val="9"/>
      <color indexed="8"/>
      <name val="Arial"/>
      <family val="2"/>
    </font>
    <font>
      <sz val="14"/>
      <name val="Calibri"/>
      <family val="2"/>
    </font>
    <font>
      <b/>
      <sz val="16"/>
      <name val="Calibri"/>
      <family val="2"/>
      <scheme val="minor"/>
    </font>
    <font>
      <sz val="11"/>
      <color theme="1"/>
      <name val="Calibri"/>
      <family val="2"/>
      <scheme val="minor"/>
    </font>
    <font>
      <i/>
      <sz val="11"/>
      <name val="Arial"/>
      <family val="2"/>
    </font>
    <font>
      <b/>
      <i/>
      <sz val="11"/>
      <name val="Arial"/>
      <family val="2"/>
    </font>
    <font>
      <b/>
      <i/>
      <sz val="9"/>
      <color rgb="FFFF00FF"/>
      <name val="Arial"/>
      <family val="2"/>
    </font>
    <font>
      <i/>
      <sz val="9"/>
      <name val="Arial"/>
      <family val="2"/>
    </font>
    <font>
      <i/>
      <sz val="9"/>
      <color rgb="FF92D050"/>
      <name val="Arial"/>
      <family val="2"/>
    </font>
    <font>
      <sz val="9"/>
      <color rgb="FF92D050"/>
      <name val="Arial"/>
      <family val="2"/>
    </font>
    <font>
      <b/>
      <sz val="10"/>
      <color rgb="FFFF0000"/>
      <name val="Arial"/>
      <family val="2"/>
    </font>
    <font>
      <sz val="10"/>
      <color rgb="FFFF0000"/>
      <name val="Arial"/>
      <family val="2"/>
    </font>
    <font>
      <b/>
      <sz val="9"/>
      <color theme="1"/>
      <name val="Arial"/>
      <family val="2"/>
    </font>
    <font>
      <b/>
      <sz val="10"/>
      <color theme="1"/>
      <name val="Calibri"/>
      <family val="2"/>
      <scheme val="minor"/>
    </font>
    <font>
      <sz val="10"/>
      <color theme="1"/>
      <name val="Calibri"/>
      <family val="2"/>
      <scheme val="minor"/>
    </font>
    <font>
      <i/>
      <sz val="10"/>
      <color theme="1"/>
      <name val="Calibri"/>
      <family val="2"/>
      <scheme val="minor"/>
    </font>
    <font>
      <sz val="8"/>
      <color theme="1"/>
      <name val="Arial"/>
      <family val="2"/>
    </font>
    <font>
      <b/>
      <sz val="12"/>
      <color rgb="FF000000"/>
      <name val="Calibri"/>
      <family val="2"/>
    </font>
    <font>
      <b/>
      <sz val="11"/>
      <color rgb="FFFF0000"/>
      <name val="Calibri"/>
      <family val="2"/>
      <scheme val="minor"/>
    </font>
    <font>
      <b/>
      <sz val="11"/>
      <color rgb="FF00B050"/>
      <name val="Calibri"/>
      <family val="2"/>
      <scheme val="minor"/>
    </font>
    <font>
      <b/>
      <sz val="11"/>
      <color theme="0" tint="-0.499984740745262"/>
      <name val="Calibri"/>
      <family val="2"/>
      <scheme val="minor"/>
    </font>
    <font>
      <sz val="11"/>
      <color theme="1"/>
      <name val="Aptos"/>
      <family val="2"/>
    </font>
    <font>
      <vertAlign val="superscript"/>
      <sz val="11"/>
      <color theme="1"/>
      <name val="Calibri"/>
      <family val="2"/>
      <scheme val="minor"/>
    </font>
  </fonts>
  <fills count="13">
    <fill>
      <patternFill patternType="none"/>
    </fill>
    <fill>
      <patternFill patternType="gray125"/>
    </fill>
    <fill>
      <patternFill patternType="solid">
        <fgColor theme="6" tint="-0.249977111117893"/>
        <bgColor indexed="64"/>
      </patternFill>
    </fill>
    <fill>
      <patternFill patternType="solid">
        <fgColor rgb="FFDBEEF3"/>
        <bgColor indexed="64"/>
      </patternFill>
    </fill>
    <fill>
      <patternFill patternType="solid">
        <fgColor theme="5" tint="0.59999389629810485"/>
        <bgColor indexed="64"/>
      </patternFill>
    </fill>
    <fill>
      <patternFill patternType="solid">
        <fgColor theme="6"/>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bgColor indexed="64"/>
      </patternFill>
    </fill>
  </fills>
  <borders count="3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top style="thin">
        <color indexed="64"/>
      </top>
      <bottom/>
      <diagonal/>
    </border>
    <border>
      <left style="thin">
        <color indexed="64"/>
      </left>
      <right style="thin">
        <color rgb="FF000000"/>
      </right>
      <top style="thin">
        <color indexed="64"/>
      </top>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
      <left style="thin">
        <color rgb="FF000000"/>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top/>
      <bottom/>
      <diagonal/>
    </border>
    <border>
      <left style="thin">
        <color indexed="64"/>
      </left>
      <right/>
      <top/>
      <bottom/>
      <diagonal/>
    </border>
    <border>
      <left/>
      <right style="thin">
        <color indexed="64"/>
      </right>
      <top/>
      <bottom/>
      <diagonal/>
    </border>
  </borders>
  <cellStyleXfs count="3">
    <xf numFmtId="0" fontId="0" fillId="0" borderId="0"/>
    <xf numFmtId="9" fontId="25" fillId="0" borderId="0" applyFont="0" applyFill="0" applyBorder="0" applyAlignment="0" applyProtection="0"/>
    <xf numFmtId="41" fontId="25" fillId="0" borderId="0" applyFont="0" applyFill="0" applyBorder="0" applyAlignment="0" applyProtection="0"/>
  </cellStyleXfs>
  <cellXfs count="146">
    <xf numFmtId="0" fontId="0" fillId="0" borderId="0" xfId="0"/>
    <xf numFmtId="3" fontId="0" fillId="0" borderId="0" xfId="0" applyNumberFormat="1"/>
    <xf numFmtId="0" fontId="1" fillId="0" borderId="0" xfId="0" applyFont="1"/>
    <xf numFmtId="0" fontId="3" fillId="0" borderId="0" xfId="0" applyFont="1"/>
    <xf numFmtId="0" fontId="2" fillId="0" borderId="0" xfId="0" applyFont="1" applyAlignment="1">
      <alignment vertical="center" wrapText="1" readingOrder="1"/>
    </xf>
    <xf numFmtId="0" fontId="4" fillId="0" borderId="2" xfId="0" applyFont="1" applyBorder="1" applyAlignment="1">
      <alignment horizontal="center" vertical="center" wrapText="1" readingOrder="1"/>
    </xf>
    <xf numFmtId="0" fontId="20" fillId="0" borderId="23" xfId="0" applyFont="1" applyBorder="1" applyAlignment="1">
      <alignment vertical="center" wrapText="1" readingOrder="1"/>
    </xf>
    <xf numFmtId="0" fontId="2" fillId="0" borderId="24" xfId="0" applyFont="1" applyBorder="1" applyAlignment="1">
      <alignment vertical="center" wrapText="1" readingOrder="1"/>
    </xf>
    <xf numFmtId="0" fontId="2" fillId="0" borderId="25" xfId="0" applyFont="1" applyBorder="1" applyAlignment="1">
      <alignment vertical="center" wrapText="1" readingOrder="1"/>
    </xf>
    <xf numFmtId="0" fontId="2" fillId="0" borderId="6" xfId="0" applyFont="1" applyBorder="1" applyAlignment="1">
      <alignment wrapText="1"/>
    </xf>
    <xf numFmtId="0" fontId="2" fillId="0" borderId="27" xfId="0" applyFont="1" applyBorder="1" applyAlignment="1">
      <alignment vertical="center" wrapText="1" readingOrder="1"/>
    </xf>
    <xf numFmtId="0" fontId="2" fillId="0" borderId="7" xfId="0" applyFont="1" applyBorder="1" applyAlignment="1">
      <alignment wrapText="1"/>
    </xf>
    <xf numFmtId="3" fontId="1" fillId="0" borderId="0" xfId="0" applyNumberFormat="1" applyFont="1" applyAlignment="1">
      <alignment horizontal="right"/>
    </xf>
    <xf numFmtId="0" fontId="0" fillId="8" borderId="0" xfId="0" applyFill="1"/>
    <xf numFmtId="164" fontId="4" fillId="0" borderId="2" xfId="0" applyNumberFormat="1" applyFont="1" applyBorder="1" applyAlignment="1">
      <alignment vertical="center" wrapText="1" readingOrder="1"/>
    </xf>
    <xf numFmtId="0" fontId="1" fillId="8" borderId="0" xfId="0" applyFont="1" applyFill="1"/>
    <xf numFmtId="3" fontId="4" fillId="0" borderId="12" xfId="0" applyNumberFormat="1" applyFont="1" applyBorder="1" applyAlignment="1">
      <alignment vertical="center" wrapText="1" readingOrder="1"/>
    </xf>
    <xf numFmtId="9" fontId="0" fillId="0" borderId="0" xfId="1" applyFont="1"/>
    <xf numFmtId="9" fontId="2" fillId="0" borderId="9" xfId="0" applyNumberFormat="1" applyFont="1" applyBorder="1" applyAlignment="1">
      <alignment vertical="center" wrapText="1" readingOrder="1"/>
    </xf>
    <xf numFmtId="9" fontId="19" fillId="0" borderId="2" xfId="0" applyNumberFormat="1" applyFont="1" applyBorder="1"/>
    <xf numFmtId="165" fontId="0" fillId="0" borderId="0" xfId="0" applyNumberFormat="1"/>
    <xf numFmtId="0" fontId="1" fillId="9" borderId="31" xfId="0" applyFont="1" applyFill="1" applyBorder="1" applyAlignment="1">
      <alignment horizontal="center"/>
    </xf>
    <xf numFmtId="0" fontId="1" fillId="9" borderId="31" xfId="0" applyFont="1" applyFill="1" applyBorder="1" applyAlignment="1">
      <alignment horizontal="left"/>
    </xf>
    <xf numFmtId="0" fontId="2" fillId="0" borderId="1" xfId="0" applyFont="1" applyBorder="1" applyAlignment="1">
      <alignment horizontal="left" vertical="top" wrapText="1"/>
    </xf>
    <xf numFmtId="0" fontId="2" fillId="0" borderId="26" xfId="0" applyFont="1" applyBorder="1" applyAlignment="1">
      <alignment vertical="center" wrapText="1" readingOrder="1"/>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vertical="center" wrapText="1" readingOrder="1"/>
    </xf>
    <xf numFmtId="0" fontId="2" fillId="0" borderId="0" xfId="0" applyFont="1" applyAlignment="1">
      <alignment horizontal="center" wrapText="1"/>
    </xf>
    <xf numFmtId="0" fontId="2" fillId="0" borderId="1" xfId="0" applyFont="1" applyBorder="1" applyAlignment="1">
      <alignment horizontal="left" vertical="top"/>
    </xf>
    <xf numFmtId="9" fontId="2" fillId="0" borderId="9" xfId="0" applyNumberFormat="1" applyFont="1" applyBorder="1" applyAlignment="1">
      <alignment horizontal="center" vertical="center" wrapText="1" readingOrder="1"/>
    </xf>
    <xf numFmtId="3" fontId="4" fillId="0" borderId="11" xfId="0" applyNumberFormat="1" applyFont="1" applyBorder="1" applyAlignment="1">
      <alignment horizontal="center" vertical="center" wrapText="1" readingOrder="1"/>
    </xf>
    <xf numFmtId="166" fontId="2" fillId="3" borderId="19" xfId="0" applyNumberFormat="1" applyFont="1" applyFill="1" applyBorder="1" applyAlignment="1">
      <alignment horizontal="center" vertical="center" wrapText="1" readingOrder="1"/>
    </xf>
    <xf numFmtId="0" fontId="2" fillId="3" borderId="20" xfId="0" applyFont="1" applyFill="1" applyBorder="1" applyAlignment="1">
      <alignment horizontal="center" vertical="center" wrapText="1" readingOrder="1"/>
    </xf>
    <xf numFmtId="3" fontId="32" fillId="3" borderId="14" xfId="0" applyNumberFormat="1" applyFont="1" applyFill="1" applyBorder="1" applyAlignment="1">
      <alignment horizontal="center" vertical="center" wrapText="1" readingOrder="1"/>
    </xf>
    <xf numFmtId="3" fontId="33" fillId="3" borderId="14" xfId="0" applyNumberFormat="1" applyFont="1" applyFill="1" applyBorder="1" applyAlignment="1">
      <alignment horizontal="center" vertical="center" wrapText="1" readingOrder="1"/>
    </xf>
    <xf numFmtId="0" fontId="30" fillId="0" borderId="26" xfId="0" applyFont="1" applyBorder="1" applyAlignment="1">
      <alignment vertical="center" wrapText="1" readingOrder="1"/>
    </xf>
    <xf numFmtId="0" fontId="30" fillId="0" borderId="27" xfId="0" applyFont="1" applyBorder="1" applyAlignment="1">
      <alignment vertical="center" wrapText="1" readingOrder="1"/>
    </xf>
    <xf numFmtId="3" fontId="4" fillId="0" borderId="11" xfId="0" applyNumberFormat="1" applyFont="1" applyBorder="1" applyAlignment="1">
      <alignment horizontal="right" vertical="center" wrapText="1" readingOrder="1"/>
    </xf>
    <xf numFmtId="9" fontId="2" fillId="11" borderId="9" xfId="0" applyNumberFormat="1" applyFont="1" applyFill="1" applyBorder="1" applyAlignment="1">
      <alignment horizontal="center" vertical="center" wrapText="1" readingOrder="1"/>
    </xf>
    <xf numFmtId="3" fontId="4" fillId="11" borderId="2" xfId="0" applyNumberFormat="1" applyFont="1" applyFill="1" applyBorder="1" applyAlignment="1">
      <alignment horizontal="center" vertical="center" wrapText="1" readingOrder="1"/>
    </xf>
    <xf numFmtId="3" fontId="4" fillId="11" borderId="12" xfId="0" applyNumberFormat="1" applyFont="1" applyFill="1" applyBorder="1" applyAlignment="1">
      <alignment horizontal="center" vertical="center" wrapText="1" readingOrder="1"/>
    </xf>
    <xf numFmtId="0" fontId="4" fillId="11" borderId="2" xfId="0" applyFont="1" applyFill="1" applyBorder="1" applyAlignment="1">
      <alignment horizontal="center" vertical="center" wrapText="1" readingOrder="1"/>
    </xf>
    <xf numFmtId="0" fontId="2" fillId="0" borderId="2" xfId="0" applyFont="1" applyBorder="1" applyAlignment="1">
      <alignment vertical="center" readingOrder="1"/>
    </xf>
    <xf numFmtId="167" fontId="1" fillId="9" borderId="31" xfId="0" applyNumberFormat="1" applyFont="1" applyFill="1" applyBorder="1" applyAlignment="1">
      <alignment horizontal="center"/>
    </xf>
    <xf numFmtId="167" fontId="0" fillId="0" borderId="0" xfId="0" applyNumberFormat="1"/>
    <xf numFmtId="167" fontId="21" fillId="0" borderId="26" xfId="0" applyNumberFormat="1" applyFont="1" applyBorder="1" applyAlignment="1">
      <alignment vertical="center" wrapText="1" readingOrder="1"/>
    </xf>
    <xf numFmtId="167" fontId="30" fillId="0" borderId="26" xfId="0" applyNumberFormat="1" applyFont="1" applyBorder="1" applyAlignment="1">
      <alignment vertical="center" wrapText="1" readingOrder="1"/>
    </xf>
    <xf numFmtId="167" fontId="2" fillId="0" borderId="2" xfId="0" applyNumberFormat="1" applyFont="1" applyBorder="1" applyAlignment="1">
      <alignment vertical="center" readingOrder="1"/>
    </xf>
    <xf numFmtId="167" fontId="2" fillId="0" borderId="2" xfId="0" applyNumberFormat="1" applyFont="1" applyBorder="1" applyAlignment="1">
      <alignment vertical="center" wrapText="1" readingOrder="1"/>
    </xf>
    <xf numFmtId="167" fontId="2" fillId="0" borderId="1" xfId="0" applyNumberFormat="1" applyFont="1" applyBorder="1" applyAlignment="1">
      <alignment horizontal="left" vertical="top" wrapText="1"/>
    </xf>
    <xf numFmtId="167" fontId="2" fillId="0" borderId="0" xfId="0" applyNumberFormat="1" applyFont="1" applyAlignment="1">
      <alignment vertical="center" wrapText="1" readingOrder="1"/>
    </xf>
    <xf numFmtId="167" fontId="3" fillId="0" borderId="0" xfId="0" applyNumberFormat="1" applyFont="1"/>
    <xf numFmtId="0" fontId="0" fillId="0" borderId="0" xfId="0" applyAlignment="1">
      <alignment wrapText="1"/>
    </xf>
    <xf numFmtId="168" fontId="0" fillId="0" borderId="0" xfId="0" applyNumberFormat="1" applyAlignment="1">
      <alignment wrapText="1"/>
    </xf>
    <xf numFmtId="14" fontId="0" fillId="0" borderId="0" xfId="0" applyNumberFormat="1"/>
    <xf numFmtId="167" fontId="35" fillId="0" borderId="0" xfId="0" applyNumberFormat="1" applyFont="1"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center" vertical="center" wrapText="1"/>
    </xf>
    <xf numFmtId="0" fontId="36" fillId="0" borderId="0" xfId="0" applyFont="1"/>
    <xf numFmtId="49" fontId="0" fillId="0" borderId="0" xfId="0" applyNumberFormat="1" applyAlignment="1">
      <alignment wrapText="1"/>
    </xf>
    <xf numFmtId="167" fontId="36" fillId="0" borderId="0" xfId="0" applyNumberFormat="1" applyFont="1" applyAlignment="1">
      <alignment wrapText="1"/>
    </xf>
    <xf numFmtId="49" fontId="36" fillId="0" borderId="0" xfId="0" applyNumberFormat="1" applyFont="1" applyAlignment="1">
      <alignment wrapText="1"/>
    </xf>
    <xf numFmtId="0" fontId="36" fillId="0" borderId="0" xfId="0" applyFont="1" applyAlignment="1">
      <alignment wrapText="1"/>
    </xf>
    <xf numFmtId="0" fontId="38" fillId="0" borderId="0" xfId="0" applyFont="1"/>
    <xf numFmtId="167" fontId="0" fillId="0" borderId="0" xfId="0" applyNumberFormat="1" applyAlignment="1">
      <alignment wrapText="1"/>
    </xf>
    <xf numFmtId="0" fontId="37" fillId="0" borderId="0" xfId="0" applyFont="1"/>
    <xf numFmtId="167" fontId="36" fillId="0" borderId="0" xfId="0" applyNumberFormat="1" applyFont="1"/>
    <xf numFmtId="0" fontId="0" fillId="10" borderId="0" xfId="0" applyFill="1"/>
    <xf numFmtId="41" fontId="0" fillId="0" borderId="0" xfId="2" applyFont="1"/>
    <xf numFmtId="41" fontId="1" fillId="0" borderId="0" xfId="0" applyNumberFormat="1" applyFont="1"/>
    <xf numFmtId="0" fontId="1" fillId="0" borderId="0" xfId="0" applyFont="1" applyAlignment="1">
      <alignment horizontal="right"/>
    </xf>
    <xf numFmtId="167" fontId="0" fillId="8" borderId="0" xfId="0" applyNumberFormat="1" applyFill="1"/>
    <xf numFmtId="41" fontId="0" fillId="0" borderId="0" xfId="2" applyFont="1" applyAlignment="1">
      <alignment horizontal="right"/>
    </xf>
    <xf numFmtId="41" fontId="1" fillId="0" borderId="0" xfId="2" applyFont="1" applyAlignment="1">
      <alignment horizontal="right"/>
    </xf>
    <xf numFmtId="41" fontId="1" fillId="0" borderId="0" xfId="2" applyFont="1"/>
    <xf numFmtId="167" fontId="0" fillId="0" borderId="31" xfId="0" applyNumberFormat="1" applyBorder="1" applyAlignment="1">
      <alignment horizontal="center"/>
    </xf>
    <xf numFmtId="41" fontId="4" fillId="0" borderId="2" xfId="2" applyFont="1" applyBorder="1" applyAlignment="1">
      <alignment vertical="center" wrapText="1" readingOrder="1"/>
    </xf>
    <xf numFmtId="41" fontId="2" fillId="0" borderId="2" xfId="2" applyFont="1" applyBorder="1" applyAlignment="1">
      <alignment vertical="center" wrapText="1" readingOrder="1"/>
    </xf>
    <xf numFmtId="41" fontId="4" fillId="0" borderId="12" xfId="2" applyFont="1" applyBorder="1" applyAlignment="1">
      <alignment vertical="center" wrapText="1" readingOrder="1"/>
    </xf>
    <xf numFmtId="41" fontId="19" fillId="0" borderId="2" xfId="0" applyNumberFormat="1" applyFont="1" applyBorder="1"/>
    <xf numFmtId="0" fontId="1" fillId="0" borderId="32" xfId="0" applyFont="1" applyBorder="1" applyAlignment="1">
      <alignment horizontal="center"/>
    </xf>
    <xf numFmtId="0" fontId="1" fillId="10" borderId="13" xfId="0" applyFont="1" applyFill="1" applyBorder="1"/>
    <xf numFmtId="0" fontId="0" fillId="10" borderId="1" xfId="0" applyFill="1" applyBorder="1"/>
    <xf numFmtId="0" fontId="0" fillId="10" borderId="30" xfId="0" applyFill="1" applyBorder="1"/>
    <xf numFmtId="0" fontId="1" fillId="10" borderId="33" xfId="0" applyFont="1" applyFill="1" applyBorder="1"/>
    <xf numFmtId="0" fontId="0" fillId="10" borderId="34" xfId="0" applyFill="1" applyBorder="1"/>
    <xf numFmtId="0" fontId="1" fillId="10" borderId="18" xfId="0" applyFont="1" applyFill="1" applyBorder="1"/>
    <xf numFmtId="0" fontId="0" fillId="10" borderId="17" xfId="0" applyFill="1" applyBorder="1"/>
    <xf numFmtId="0" fontId="0" fillId="10" borderId="21" xfId="0" applyFill="1" applyBorder="1"/>
    <xf numFmtId="0" fontId="0" fillId="10" borderId="13" xfId="0" applyFill="1" applyBorder="1"/>
    <xf numFmtId="0" fontId="1" fillId="10" borderId="1" xfId="0" applyFont="1" applyFill="1" applyBorder="1"/>
    <xf numFmtId="0" fontId="40" fillId="10" borderId="1" xfId="0" applyFont="1" applyFill="1" applyBorder="1"/>
    <xf numFmtId="0" fontId="0" fillId="10" borderId="33" xfId="0" applyFill="1" applyBorder="1"/>
    <xf numFmtId="0" fontId="0" fillId="10" borderId="18" xfId="0" applyFill="1" applyBorder="1"/>
    <xf numFmtId="0" fontId="0" fillId="12" borderId="0" xfId="0" applyFill="1"/>
    <xf numFmtId="0" fontId="43" fillId="0" borderId="0" xfId="0" applyFont="1"/>
    <xf numFmtId="168" fontId="0" fillId="0" borderId="0" xfId="0" applyNumberFormat="1" applyAlignment="1">
      <alignment horizontal="right" wrapText="1"/>
    </xf>
    <xf numFmtId="0" fontId="20" fillId="0" borderId="5" xfId="0" applyFont="1" applyBorder="1" applyAlignment="1">
      <alignment horizontal="left" vertical="center" wrapText="1" readingOrder="1"/>
    </xf>
    <xf numFmtId="0" fontId="20" fillId="0" borderId="4" xfId="0" applyFont="1" applyBorder="1" applyAlignment="1">
      <alignment horizontal="left" vertical="center" wrapText="1" readingOrder="1"/>
    </xf>
    <xf numFmtId="0" fontId="20" fillId="0" borderId="3" xfId="0" applyFont="1" applyBorder="1" applyAlignment="1">
      <alignment horizontal="left" vertical="center" wrapText="1" readingOrder="1"/>
    </xf>
    <xf numFmtId="0" fontId="4" fillId="0" borderId="1" xfId="0" applyFont="1" applyBorder="1" applyAlignment="1">
      <alignment horizontal="left" vertical="center" wrapText="1"/>
    </xf>
    <xf numFmtId="0" fontId="2" fillId="0" borderId="1" xfId="0" applyFont="1" applyBorder="1" applyAlignment="1">
      <alignment horizontal="left" vertical="top" wrapText="1"/>
    </xf>
    <xf numFmtId="0" fontId="6" fillId="4" borderId="7" xfId="0" applyFont="1" applyFill="1" applyBorder="1" applyAlignment="1">
      <alignment vertical="center" textRotation="90" wrapText="1" readingOrder="1"/>
    </xf>
    <xf numFmtId="0" fontId="6" fillId="4" borderId="10" xfId="0" applyFont="1" applyFill="1" applyBorder="1" applyAlignment="1">
      <alignment vertical="center" textRotation="90" wrapText="1" readingOrder="1"/>
    </xf>
    <xf numFmtId="0" fontId="16" fillId="5" borderId="18" xfId="0" applyFont="1" applyFill="1" applyBorder="1" applyAlignment="1">
      <alignment vertical="center" wrapText="1" readingOrder="1"/>
    </xf>
    <xf numFmtId="0" fontId="16" fillId="5" borderId="17" xfId="0" applyFont="1" applyFill="1" applyBorder="1" applyAlignment="1">
      <alignment vertical="center" wrapText="1" readingOrder="1"/>
    </xf>
    <xf numFmtId="0" fontId="16" fillId="5" borderId="16" xfId="0" applyFont="1" applyFill="1" applyBorder="1" applyAlignment="1">
      <alignment vertical="center" wrapText="1" readingOrder="1"/>
    </xf>
    <xf numFmtId="0" fontId="16" fillId="5" borderId="15" xfId="0" applyFont="1" applyFill="1" applyBorder="1" applyAlignment="1">
      <alignment vertical="center" wrapText="1" readingOrder="1"/>
    </xf>
    <xf numFmtId="0" fontId="17" fillId="5" borderId="5" xfId="0" applyFont="1" applyFill="1" applyBorder="1" applyAlignment="1">
      <alignment vertical="center" wrapText="1" readingOrder="1"/>
    </xf>
    <xf numFmtId="0" fontId="17" fillId="5" borderId="4" xfId="0" applyFont="1" applyFill="1" applyBorder="1" applyAlignment="1">
      <alignment vertical="center" wrapText="1" readingOrder="1"/>
    </xf>
    <xf numFmtId="0" fontId="17" fillId="5" borderId="3" xfId="0" applyFont="1" applyFill="1" applyBorder="1" applyAlignment="1">
      <alignment vertical="center" wrapText="1" readingOrder="1"/>
    </xf>
    <xf numFmtId="0" fontId="8" fillId="10" borderId="13" xfId="0" applyFont="1" applyFill="1" applyBorder="1" applyAlignment="1">
      <alignment vertical="center" wrapText="1" readingOrder="1"/>
    </xf>
    <xf numFmtId="0" fontId="16" fillId="10" borderId="1" xfId="0" applyFont="1" applyFill="1" applyBorder="1" applyAlignment="1">
      <alignment vertical="center" wrapText="1" readingOrder="1"/>
    </xf>
    <xf numFmtId="0" fontId="2" fillId="10" borderId="5" xfId="0" applyFont="1" applyFill="1" applyBorder="1" applyAlignment="1">
      <alignment vertical="center" wrapText="1" readingOrder="1"/>
    </xf>
    <xf numFmtId="0" fontId="2" fillId="10" borderId="4" xfId="0" applyFont="1" applyFill="1" applyBorder="1" applyAlignment="1">
      <alignment vertical="center" wrapText="1" readingOrder="1"/>
    </xf>
    <xf numFmtId="0" fontId="2" fillId="10" borderId="3" xfId="0" applyFont="1" applyFill="1" applyBorder="1" applyAlignment="1">
      <alignment vertical="center" wrapText="1" readingOrder="1"/>
    </xf>
    <xf numFmtId="0" fontId="5" fillId="2" borderId="7" xfId="0" applyFont="1" applyFill="1" applyBorder="1" applyAlignment="1">
      <alignment horizontal="center" vertical="center" textRotation="90" wrapText="1" readingOrder="1"/>
    </xf>
    <xf numFmtId="0" fontId="5" fillId="2" borderId="6" xfId="0" applyFont="1" applyFill="1" applyBorder="1" applyAlignment="1">
      <alignment horizontal="center" vertical="center" textRotation="90" wrapText="1" readingOrder="1"/>
    </xf>
    <xf numFmtId="0" fontId="28" fillId="10" borderId="5" xfId="0" applyFont="1" applyFill="1" applyBorder="1" applyAlignment="1">
      <alignment vertical="center" wrapText="1" readingOrder="1"/>
    </xf>
    <xf numFmtId="0" fontId="7" fillId="10" borderId="4" xfId="0" applyFont="1" applyFill="1" applyBorder="1" applyAlignment="1">
      <alignment vertical="center" wrapText="1" readingOrder="1"/>
    </xf>
    <xf numFmtId="0" fontId="7" fillId="10" borderId="3" xfId="0" applyFont="1" applyFill="1" applyBorder="1" applyAlignment="1">
      <alignment vertical="center" wrapText="1" readingOrder="1"/>
    </xf>
    <xf numFmtId="0" fontId="6" fillId="6" borderId="7" xfId="0" applyFont="1" applyFill="1" applyBorder="1" applyAlignment="1">
      <alignment horizontal="center" vertical="center" textRotation="90" wrapText="1" readingOrder="1"/>
    </xf>
    <xf numFmtId="0" fontId="6" fillId="6" borderId="10" xfId="0" applyFont="1" applyFill="1" applyBorder="1" applyAlignment="1">
      <alignment horizontal="center" vertical="center" textRotation="90" wrapText="1" readingOrder="1"/>
    </xf>
    <xf numFmtId="0" fontId="6" fillId="6" borderId="6" xfId="0" applyFont="1" applyFill="1" applyBorder="1" applyAlignment="1">
      <alignment horizontal="center" vertical="center" textRotation="90" wrapText="1" readingOrder="1"/>
    </xf>
    <xf numFmtId="0" fontId="16" fillId="5" borderId="21" xfId="0" applyFont="1" applyFill="1" applyBorder="1" applyAlignment="1">
      <alignment vertical="center" wrapText="1" readingOrder="1"/>
    </xf>
    <xf numFmtId="0" fontId="9" fillId="10" borderId="1" xfId="0" applyFont="1" applyFill="1" applyBorder="1" applyAlignment="1">
      <alignment vertical="center" wrapText="1" readingOrder="1"/>
    </xf>
    <xf numFmtId="0" fontId="20" fillId="10" borderId="5" xfId="0" applyFont="1" applyFill="1" applyBorder="1" applyAlignment="1">
      <alignment vertical="center" wrapText="1" readingOrder="1"/>
    </xf>
    <xf numFmtId="0" fontId="20" fillId="10" borderId="4" xfId="0" applyFont="1" applyFill="1" applyBorder="1" applyAlignment="1">
      <alignment vertical="center" wrapText="1" readingOrder="1"/>
    </xf>
    <xf numFmtId="0" fontId="20" fillId="10" borderId="3" xfId="0" applyFont="1" applyFill="1" applyBorder="1" applyAlignment="1">
      <alignment vertical="center" wrapText="1" readingOrder="1"/>
    </xf>
    <xf numFmtId="0" fontId="9" fillId="10" borderId="5" xfId="0" applyFont="1" applyFill="1" applyBorder="1" applyAlignment="1">
      <alignment vertical="center" wrapText="1" readingOrder="1"/>
    </xf>
    <xf numFmtId="0" fontId="24" fillId="7" borderId="13" xfId="0" applyFont="1" applyFill="1" applyBorder="1" applyAlignment="1">
      <alignment horizontal="center" vertical="center"/>
    </xf>
    <xf numFmtId="0" fontId="24" fillId="7" borderId="1" xfId="0" applyFont="1" applyFill="1" applyBorder="1" applyAlignment="1">
      <alignment horizontal="center" vertical="center"/>
    </xf>
    <xf numFmtId="0" fontId="24" fillId="7" borderId="30" xfId="0" applyFont="1" applyFill="1" applyBorder="1" applyAlignment="1">
      <alignment horizontal="center" vertical="center"/>
    </xf>
    <xf numFmtId="0" fontId="23" fillId="7" borderId="18" xfId="0" applyFont="1" applyFill="1" applyBorder="1" applyAlignment="1">
      <alignment vertical="center" wrapText="1" readingOrder="1"/>
    </xf>
    <xf numFmtId="0" fontId="23" fillId="7" borderId="17" xfId="0" applyFont="1" applyFill="1" applyBorder="1" applyAlignment="1">
      <alignment vertical="center" wrapText="1" readingOrder="1"/>
    </xf>
    <xf numFmtId="0" fontId="23" fillId="7" borderId="21" xfId="0" applyFont="1" applyFill="1" applyBorder="1" applyAlignment="1">
      <alignment vertical="center" wrapText="1" readingOrder="1"/>
    </xf>
    <xf numFmtId="0" fontId="2" fillId="10" borderId="26" xfId="0" applyFont="1" applyFill="1" applyBorder="1" applyAlignment="1">
      <alignment vertical="center" wrapText="1" readingOrder="1"/>
    </xf>
    <xf numFmtId="0" fontId="21" fillId="10" borderId="9" xfId="0" applyFont="1" applyFill="1" applyBorder="1" applyAlignment="1">
      <alignment vertical="center" readingOrder="1"/>
    </xf>
    <xf numFmtId="0" fontId="2" fillId="0" borderId="29" xfId="0" applyFont="1" applyBorder="1" applyAlignment="1">
      <alignment vertical="center" wrapText="1" readingOrder="1"/>
    </xf>
    <xf numFmtId="0" fontId="2" fillId="0" borderId="8" xfId="0" applyFont="1" applyBorder="1" applyAlignment="1">
      <alignment vertical="center" wrapText="1" readingOrder="1"/>
    </xf>
    <xf numFmtId="0" fontId="2" fillId="0" borderId="19" xfId="0" applyFont="1" applyBorder="1" applyAlignment="1">
      <alignment vertical="center" wrapText="1" readingOrder="1"/>
    </xf>
    <xf numFmtId="0" fontId="2" fillId="0" borderId="28" xfId="0" applyFont="1" applyBorder="1" applyAlignment="1">
      <alignment vertical="center" wrapText="1" readingOrder="1"/>
    </xf>
    <xf numFmtId="0" fontId="2" fillId="0" borderId="0" xfId="0" applyFont="1" applyAlignment="1">
      <alignment vertical="center" wrapText="1" readingOrder="1"/>
    </xf>
    <xf numFmtId="0" fontId="12" fillId="0" borderId="7" xfId="0" applyFont="1" applyBorder="1" applyAlignment="1">
      <alignment horizontal="center" vertical="center" wrapText="1" readingOrder="1"/>
    </xf>
    <xf numFmtId="0" fontId="12" fillId="0" borderId="22" xfId="0" applyFont="1" applyBorder="1" applyAlignment="1">
      <alignment horizontal="center" vertical="center" wrapText="1" readingOrder="1"/>
    </xf>
  </cellXfs>
  <cellStyles count="3">
    <cellStyle name="Comma [0]" xfId="2" builtinId="6"/>
    <cellStyle name="Normal" xfId="0" builtinId="0"/>
    <cellStyle name="Percent" xfId="1" builtinId="5"/>
  </cellStyles>
  <dxfs count="4">
    <dxf>
      <font>
        <color rgb="FFFF0000"/>
      </font>
    </dxf>
    <dxf>
      <font>
        <color rgb="FFFF0000"/>
      </font>
    </dxf>
    <dxf>
      <font>
        <color rgb="FFFF0000"/>
      </font>
    </dxf>
    <dxf>
      <font>
        <b/>
        <i val="0"/>
        <color rgb="FFFF0000"/>
      </font>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542925</xdr:colOff>
      <xdr:row>7</xdr:row>
      <xdr:rowOff>24532</xdr:rowOff>
    </xdr:from>
    <xdr:to>
      <xdr:col>13</xdr:col>
      <xdr:colOff>504825</xdr:colOff>
      <xdr:row>10</xdr:row>
      <xdr:rowOff>123953</xdr:rowOff>
    </xdr:to>
    <xdr:pic>
      <xdr:nvPicPr>
        <xdr:cNvPr id="2" name="Picture 1">
          <a:extLst>
            <a:ext uri="{FF2B5EF4-FFF2-40B4-BE49-F238E27FC236}">
              <a16:creationId xmlns:a16="http://schemas.microsoft.com/office/drawing/2014/main" id="{D0B20DCB-E0A4-84F5-E61E-12289B2E51BC}"/>
            </a:ext>
          </a:extLst>
        </xdr:cNvPr>
        <xdr:cNvPicPr>
          <a:picLocks noChangeAspect="1"/>
        </xdr:cNvPicPr>
      </xdr:nvPicPr>
      <xdr:blipFill>
        <a:blip xmlns:r="http://schemas.openxmlformats.org/officeDocument/2006/relationships" r:embed="rId1"/>
        <a:stretch>
          <a:fillRect/>
        </a:stretch>
      </xdr:blipFill>
      <xdr:spPr>
        <a:xfrm>
          <a:off x="7248525" y="1358032"/>
          <a:ext cx="1181100" cy="6709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350520</xdr:colOff>
          <xdr:row>5</xdr:row>
          <xdr:rowOff>137160</xdr:rowOff>
        </xdr:from>
        <xdr:to>
          <xdr:col>18</xdr:col>
          <xdr:colOff>579120</xdr:colOff>
          <xdr:row>13</xdr:row>
          <xdr:rowOff>0</xdr:rowOff>
        </xdr:to>
        <xdr:sp macro="" textlink="">
          <xdr:nvSpPr>
            <xdr:cNvPr id="2050" name="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sv-SE" sz="1200" b="1" i="0" u="none" strike="noStrike" baseline="0">
                  <a:solidFill>
                    <a:srgbClr val="000000"/>
                  </a:solidFill>
                  <a:latin typeface="Calibri"/>
                  <a:ea typeface="Calibri"/>
                  <a:cs typeface="Calibri"/>
                </a:rPr>
                <a:t>Uppfæra lista</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6</xdr:row>
          <xdr:rowOff>76200</xdr:rowOff>
        </xdr:from>
        <xdr:to>
          <xdr:col>12</xdr:col>
          <xdr:colOff>297180</xdr:colOff>
          <xdr:row>12</xdr:row>
          <xdr:rowOff>38100</xdr:rowOff>
        </xdr:to>
        <xdr:sp macro="" textlink="">
          <xdr:nvSpPr>
            <xdr:cNvPr id="1035" name="Button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sv-SE" sz="1200" b="1" i="0" u="none" strike="noStrike" baseline="0">
                  <a:solidFill>
                    <a:srgbClr val="000000"/>
                  </a:solidFill>
                  <a:latin typeface="Calibri"/>
                  <a:ea typeface="Calibri"/>
                  <a:cs typeface="Calibri"/>
                </a:rPr>
                <a:t>Uppfæra Lista</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556260</xdr:colOff>
          <xdr:row>5</xdr:row>
          <xdr:rowOff>114300</xdr:rowOff>
        </xdr:from>
        <xdr:to>
          <xdr:col>15</xdr:col>
          <xdr:colOff>190500</xdr:colOff>
          <xdr:row>13</xdr:row>
          <xdr:rowOff>121920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sv-SE" sz="1200" b="1" i="0" u="none" strike="noStrike" baseline="0">
                  <a:solidFill>
                    <a:srgbClr val="000000"/>
                  </a:solidFill>
                  <a:latin typeface="Calibri"/>
                  <a:ea typeface="Calibri"/>
                  <a:cs typeface="Calibri"/>
                </a:rPr>
                <a:t>Uppfæra Lista</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68580</xdr:colOff>
          <xdr:row>5</xdr:row>
          <xdr:rowOff>175260</xdr:rowOff>
        </xdr:from>
        <xdr:to>
          <xdr:col>12</xdr:col>
          <xdr:colOff>556260</xdr:colOff>
          <xdr:row>12</xdr:row>
          <xdr:rowOff>182880</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800-000003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sv-SE" sz="1200" b="1" i="0" u="none" strike="noStrike" baseline="0">
                  <a:solidFill>
                    <a:srgbClr val="000000"/>
                  </a:solidFill>
                  <a:latin typeface="Calibri"/>
                  <a:ea typeface="Calibri"/>
                  <a:cs typeface="Calibri"/>
                </a:rPr>
                <a:t>Uppfæra lista</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72D4E-A404-44AE-9DCD-5AA80085A4DE}">
  <sheetPr codeName="Sheet2"/>
  <dimension ref="B2:P15"/>
  <sheetViews>
    <sheetView workbookViewId="0">
      <selection activeCell="M28" sqref="M28"/>
    </sheetView>
  </sheetViews>
  <sheetFormatPr defaultColWidth="9.109375" defaultRowHeight="14.4" x14ac:dyDescent="0.3"/>
  <cols>
    <col min="1" max="16384" width="9.109375" style="68"/>
  </cols>
  <sheetData>
    <row r="2" spans="2:16" x14ac:dyDescent="0.3">
      <c r="B2" s="82" t="s">
        <v>0</v>
      </c>
      <c r="C2" s="83" t="s">
        <v>1</v>
      </c>
      <c r="D2" s="83"/>
      <c r="E2" s="83"/>
      <c r="F2" s="83"/>
      <c r="G2" s="83"/>
      <c r="H2" s="83"/>
      <c r="I2" s="83"/>
      <c r="J2" s="83"/>
      <c r="K2" s="83"/>
      <c r="L2" s="83"/>
      <c r="M2" s="83"/>
      <c r="N2" s="83"/>
      <c r="O2" s="83"/>
      <c r="P2" s="84"/>
    </row>
    <row r="3" spans="2:16" x14ac:dyDescent="0.3">
      <c r="B3" s="85" t="s">
        <v>2</v>
      </c>
      <c r="C3" s="68" t="s">
        <v>3</v>
      </c>
      <c r="P3" s="86"/>
    </row>
    <row r="4" spans="2:16" x14ac:dyDescent="0.3">
      <c r="B4" s="87" t="s">
        <v>4</v>
      </c>
      <c r="C4" s="88" t="s">
        <v>5</v>
      </c>
      <c r="D4" s="88"/>
      <c r="E4" s="88"/>
      <c r="F4" s="88"/>
      <c r="G4" s="88"/>
      <c r="H4" s="88"/>
      <c r="I4" s="88"/>
      <c r="J4" s="88"/>
      <c r="K4" s="88"/>
      <c r="L4" s="88"/>
      <c r="M4" s="88"/>
      <c r="N4" s="88"/>
      <c r="O4" s="88"/>
      <c r="P4" s="89"/>
    </row>
    <row r="6" spans="2:16" x14ac:dyDescent="0.3">
      <c r="B6" s="90"/>
      <c r="C6" s="91" t="s">
        <v>1594</v>
      </c>
      <c r="D6" s="83"/>
      <c r="E6" s="83"/>
      <c r="F6" s="83"/>
      <c r="G6" s="83"/>
      <c r="H6" s="83"/>
      <c r="I6" s="83"/>
      <c r="J6" s="83"/>
      <c r="K6" s="83"/>
      <c r="L6" s="83"/>
      <c r="M6" s="83"/>
      <c r="N6" s="83"/>
      <c r="O6" s="83"/>
      <c r="P6" s="84"/>
    </row>
    <row r="7" spans="2:16" x14ac:dyDescent="0.3">
      <c r="B7" s="85" t="s">
        <v>6</v>
      </c>
      <c r="C7" s="95" t="s">
        <v>1597</v>
      </c>
      <c r="D7" s="95"/>
      <c r="E7" s="95"/>
      <c r="F7" s="95"/>
      <c r="P7" s="86"/>
    </row>
    <row r="8" spans="2:16" x14ac:dyDescent="0.3">
      <c r="B8" s="85" t="s">
        <v>1598</v>
      </c>
      <c r="C8" s="68" t="s">
        <v>1599</v>
      </c>
      <c r="P8" s="86"/>
    </row>
    <row r="9" spans="2:16" x14ac:dyDescent="0.3">
      <c r="B9" s="85" t="s">
        <v>7</v>
      </c>
      <c r="C9" s="68" t="s">
        <v>1600</v>
      </c>
      <c r="P9" s="86"/>
    </row>
    <row r="10" spans="2:16" x14ac:dyDescent="0.3">
      <c r="B10" s="85" t="s">
        <v>8</v>
      </c>
      <c r="C10" s="68" t="s">
        <v>1601</v>
      </c>
      <c r="P10" s="86"/>
    </row>
    <row r="11" spans="2:16" x14ac:dyDescent="0.3">
      <c r="B11" s="87" t="s">
        <v>1602</v>
      </c>
      <c r="C11" s="88" t="s">
        <v>1603</v>
      </c>
      <c r="D11" s="88"/>
      <c r="E11" s="88"/>
      <c r="F11" s="88"/>
      <c r="G11" s="88"/>
      <c r="H11" s="88"/>
      <c r="I11" s="88"/>
      <c r="J11" s="88"/>
      <c r="K11" s="88"/>
      <c r="L11" s="88"/>
      <c r="M11" s="88"/>
      <c r="N11" s="88"/>
      <c r="O11" s="88"/>
      <c r="P11" s="89"/>
    </row>
    <row r="13" spans="2:16" x14ac:dyDescent="0.3">
      <c r="B13" s="90"/>
      <c r="C13" s="92" t="s">
        <v>1604</v>
      </c>
      <c r="D13" s="83"/>
      <c r="E13" s="83"/>
      <c r="F13" s="83"/>
      <c r="G13" s="83"/>
      <c r="H13" s="83"/>
      <c r="I13" s="83"/>
      <c r="J13" s="83"/>
      <c r="K13" s="83"/>
      <c r="L13" s="83"/>
      <c r="M13" s="83"/>
      <c r="N13" s="83"/>
      <c r="O13" s="83"/>
      <c r="P13" s="84"/>
    </row>
    <row r="14" spans="2:16" x14ac:dyDescent="0.3">
      <c r="B14" s="93"/>
      <c r="C14" s="68" t="s">
        <v>1605</v>
      </c>
      <c r="P14" s="86"/>
    </row>
    <row r="15" spans="2:16" x14ac:dyDescent="0.3">
      <c r="B15" s="94"/>
      <c r="C15" s="88" t="s">
        <v>1606</v>
      </c>
      <c r="D15" s="88"/>
      <c r="E15" s="88"/>
      <c r="F15" s="88"/>
      <c r="G15" s="88"/>
      <c r="H15" s="88"/>
      <c r="I15" s="88"/>
      <c r="J15" s="88"/>
      <c r="K15" s="88"/>
      <c r="L15" s="88"/>
      <c r="M15" s="88"/>
      <c r="N15" s="88"/>
      <c r="O15" s="88"/>
      <c r="P15" s="89"/>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B5A4D-89AA-4B6A-90E4-31B25F1F09BE}">
  <sheetPr codeName="Sheet13">
    <tabColor theme="0" tint="-0.14999847407452621"/>
  </sheetPr>
  <dimension ref="A1:J53"/>
  <sheetViews>
    <sheetView workbookViewId="0">
      <selection activeCell="E2" sqref="E2:F51"/>
    </sheetView>
  </sheetViews>
  <sheetFormatPr defaultRowHeight="14.4" x14ac:dyDescent="0.3"/>
  <cols>
    <col min="1" max="1" width="22.109375" customWidth="1"/>
    <col min="2" max="2" width="42.5546875" bestFit="1" customWidth="1"/>
    <col min="3" max="3" width="21.88671875" bestFit="1" customWidth="1"/>
    <col min="4" max="4" width="39" bestFit="1" customWidth="1"/>
    <col min="5" max="5" width="16.88671875" bestFit="1" customWidth="1"/>
    <col min="6" max="6" width="15.6640625" bestFit="1" customWidth="1"/>
    <col min="7" max="7" width="11.44140625" bestFit="1" customWidth="1"/>
  </cols>
  <sheetData>
    <row r="1" spans="1:10" ht="15.6" thickTop="1" thickBot="1" x14ac:dyDescent="0.35">
      <c r="A1" s="21" t="s">
        <v>65</v>
      </c>
      <c r="B1" s="21" t="s">
        <v>44</v>
      </c>
      <c r="C1" s="21" t="s">
        <v>46</v>
      </c>
      <c r="D1" s="21" t="s">
        <v>47</v>
      </c>
      <c r="E1" s="21" t="s">
        <v>1596</v>
      </c>
      <c r="F1" s="21" t="s">
        <v>1595</v>
      </c>
      <c r="G1" s="21" t="s">
        <v>66</v>
      </c>
      <c r="I1" s="81"/>
      <c r="J1" s="81"/>
    </row>
    <row r="2" spans="1:10" ht="15" thickTop="1" x14ac:dyDescent="0.3">
      <c r="A2" t="s">
        <v>1584</v>
      </c>
      <c r="B2">
        <v>4702861139</v>
      </c>
      <c r="C2" s="55">
        <v>45301</v>
      </c>
      <c r="D2" t="s">
        <v>1638</v>
      </c>
      <c r="E2" s="69">
        <f>SUMIFS(A_HCO!E:E,A_HCO!$A:$A,B_HCO!$A2,A_HCO!$G:$G,"Já")</f>
        <v>454000</v>
      </c>
      <c r="F2" s="69">
        <f>SUMIFS(A_HCO!F:F,A_HCO!$A:$A,B_HCO!$A2,A_HCO!$G:$G,"Já")</f>
        <v>0</v>
      </c>
      <c r="G2" t="s">
        <v>63</v>
      </c>
    </row>
    <row r="3" spans="1:10" x14ac:dyDescent="0.3">
      <c r="A3" t="s">
        <v>1630</v>
      </c>
      <c r="B3">
        <v>5512800209</v>
      </c>
      <c r="C3" s="55">
        <v>45321</v>
      </c>
      <c r="D3" t="s">
        <v>1639</v>
      </c>
      <c r="E3" s="69">
        <f>SUMIFS(A_HCO!E:E,A_HCO!$A:$A,B_HCO!$A3,A_HCO!$G:$G,"Já")</f>
        <v>505500</v>
      </c>
      <c r="F3" s="69">
        <f>SUMIFS(A_HCO!F:F,A_HCO!$A:$A,B_HCO!$A3,A_HCO!$G:$G,"Já")</f>
        <v>0</v>
      </c>
      <c r="G3" t="s">
        <v>63</v>
      </c>
    </row>
    <row r="4" spans="1:10" x14ac:dyDescent="0.3">
      <c r="C4" s="55"/>
      <c r="E4" s="69">
        <f>SUMIFS(A_HCO!E:E,A_HCO!$A:$A,B_HCO!$A4,A_HCO!$G:$G,"Já")</f>
        <v>0</v>
      </c>
      <c r="F4" s="69">
        <f>SUMIFS(A_HCO!F:F,A_HCO!$A:$A,B_HCO!$A4,A_HCO!$G:$G,"Já")</f>
        <v>0</v>
      </c>
    </row>
    <row r="5" spans="1:10" x14ac:dyDescent="0.3">
      <c r="E5" s="69">
        <f>SUMIFS(A_HCO!E:E,A_HCO!$A:$A,B_HCO!$A5,A_HCO!$G:$G,"Já")</f>
        <v>0</v>
      </c>
      <c r="F5" s="69">
        <f>SUMIFS(A_HCO!F:F,A_HCO!$A:$A,B_HCO!$A5,A_HCO!$G:$G,"Já")</f>
        <v>0</v>
      </c>
    </row>
    <row r="6" spans="1:10" x14ac:dyDescent="0.3">
      <c r="E6" s="69">
        <f>SUMIFS(A_HCO!E:E,A_HCO!$A:$A,B_HCO!$A6,A_HCO!$G:$G,"Já")</f>
        <v>0</v>
      </c>
      <c r="F6" s="69">
        <f>SUMIFS(A_HCO!F:F,A_HCO!$A:$A,B_HCO!$A6,A_HCO!$G:$G,"Já")</f>
        <v>0</v>
      </c>
    </row>
    <row r="7" spans="1:10" x14ac:dyDescent="0.3">
      <c r="E7" s="69">
        <f>SUMIFS(A_HCO!E:E,A_HCO!$A:$A,B_HCO!$A7,A_HCO!$G:$G,"Já")</f>
        <v>0</v>
      </c>
      <c r="F7" s="69">
        <f>SUMIFS(A_HCO!F:F,A_HCO!$A:$A,B_HCO!$A7,A_HCO!$G:$G,"Já")</f>
        <v>0</v>
      </c>
    </row>
    <row r="8" spans="1:10" x14ac:dyDescent="0.3">
      <c r="E8" s="69">
        <f>SUMIFS(A_HCO!E:E,A_HCO!$A:$A,B_HCO!$A8,A_HCO!$G:$G,"Já")</f>
        <v>0</v>
      </c>
      <c r="F8" s="69">
        <f>SUMIFS(A_HCO!F:F,A_HCO!$A:$A,B_HCO!$A8,A_HCO!$G:$G,"Já")</f>
        <v>0</v>
      </c>
    </row>
    <row r="9" spans="1:10" x14ac:dyDescent="0.3">
      <c r="E9" s="69">
        <f>SUMIFS(A_HCO!E:E,A_HCO!$A:$A,B_HCO!$A9,A_HCO!$G:$G,"Já")</f>
        <v>0</v>
      </c>
      <c r="F9" s="69">
        <f>SUMIFS(A_HCO!F:F,A_HCO!$A:$A,B_HCO!$A9,A_HCO!$G:$G,"Já")</f>
        <v>0</v>
      </c>
    </row>
    <row r="10" spans="1:10" x14ac:dyDescent="0.3">
      <c r="E10" s="69">
        <f>SUMIFS(A_HCO!E:E,A_HCO!$A:$A,B_HCO!$A10,A_HCO!$G:$G,"Já")</f>
        <v>0</v>
      </c>
      <c r="F10" s="69">
        <f>SUMIFS(A_HCO!F:F,A_HCO!$A:$A,B_HCO!$A10,A_HCO!$G:$G,"Já")</f>
        <v>0</v>
      </c>
    </row>
    <row r="11" spans="1:10" x14ac:dyDescent="0.3">
      <c r="E11" s="69">
        <f>SUMIFS(A_HCO!E:E,A_HCO!$A:$A,B_HCO!$A11,A_HCO!$G:$G,"Já")</f>
        <v>0</v>
      </c>
      <c r="F11" s="69">
        <f>SUMIFS(A_HCO!F:F,A_HCO!$A:$A,B_HCO!$A11,A_HCO!$G:$G,"Já")</f>
        <v>0</v>
      </c>
    </row>
    <row r="12" spans="1:10" x14ac:dyDescent="0.3">
      <c r="E12" s="69">
        <f>SUMIFS(A_HCO!E:E,A_HCO!$A:$A,B_HCO!$A12,A_HCO!$G:$G,"Já")</f>
        <v>0</v>
      </c>
      <c r="F12" s="69">
        <f>SUMIFS(A_HCO!F:F,A_HCO!$A:$A,B_HCO!$A12,A_HCO!$G:$G,"Já")</f>
        <v>0</v>
      </c>
    </row>
    <row r="13" spans="1:10" x14ac:dyDescent="0.3">
      <c r="E13" s="69">
        <f>SUMIFS(A_HCO!E:E,A_HCO!$A:$A,B_HCO!$A13,A_HCO!$G:$G,"Já")</f>
        <v>0</v>
      </c>
      <c r="F13" s="69">
        <f>SUMIFS(A_HCO!F:F,A_HCO!$A:$A,B_HCO!$A13,A_HCO!$G:$G,"Já")</f>
        <v>0</v>
      </c>
    </row>
    <row r="14" spans="1:10" x14ac:dyDescent="0.3">
      <c r="E14" s="69">
        <f>SUMIFS(A_HCO!E:E,A_HCO!$A:$A,B_HCO!$A14,A_HCO!$G:$G,"Já")</f>
        <v>0</v>
      </c>
      <c r="F14" s="69">
        <f>SUMIFS(A_HCO!F:F,A_HCO!$A:$A,B_HCO!$A14,A_HCO!$G:$G,"Já")</f>
        <v>0</v>
      </c>
    </row>
    <row r="15" spans="1:10" x14ac:dyDescent="0.3">
      <c r="E15" s="69">
        <f>SUMIFS(A_HCO!E:E,A_HCO!$A:$A,B_HCO!$A15,A_HCO!$G:$G,"Já")</f>
        <v>0</v>
      </c>
      <c r="F15" s="69">
        <f>SUMIFS(A_HCO!F:F,A_HCO!$A:$A,B_HCO!$A15,A_HCO!$G:$G,"Já")</f>
        <v>0</v>
      </c>
    </row>
    <row r="16" spans="1:10" x14ac:dyDescent="0.3">
      <c r="E16" s="69">
        <f>SUMIFS(A_HCO!E:E,A_HCO!$A:$A,B_HCO!$A16,A_HCO!$G:$G,"Já")</f>
        <v>0</v>
      </c>
      <c r="F16" s="69">
        <f>SUMIFS(A_HCO!F:F,A_HCO!$A:$A,B_HCO!$A16,A_HCO!$G:$G,"Já")</f>
        <v>0</v>
      </c>
    </row>
    <row r="17" spans="5:6" x14ac:dyDescent="0.3">
      <c r="E17" s="69">
        <f>SUMIFS(A_HCO!E:E,A_HCO!$A:$A,B_HCO!$A17,A_HCO!$G:$G,"Já")</f>
        <v>0</v>
      </c>
      <c r="F17" s="69">
        <f>SUMIFS(A_HCO!F:F,A_HCO!$A:$A,B_HCO!$A17,A_HCO!$G:$G,"Já")</f>
        <v>0</v>
      </c>
    </row>
    <row r="18" spans="5:6" x14ac:dyDescent="0.3">
      <c r="E18" s="69">
        <f>SUMIFS(A_HCO!E:E,A_HCO!$A:$A,B_HCO!$A18,A_HCO!$G:$G,"Já")</f>
        <v>0</v>
      </c>
      <c r="F18" s="69">
        <f>SUMIFS(A_HCO!F:F,A_HCO!$A:$A,B_HCO!$A18,A_HCO!$G:$G,"Já")</f>
        <v>0</v>
      </c>
    </row>
    <row r="19" spans="5:6" x14ac:dyDescent="0.3">
      <c r="E19" s="69">
        <f>SUMIFS(A_HCO!E:E,A_HCO!$A:$A,B_HCO!$A19,A_HCO!$G:$G,"Já")</f>
        <v>0</v>
      </c>
      <c r="F19" s="69">
        <f>SUMIFS(A_HCO!F:F,A_HCO!$A:$A,B_HCO!$A19,A_HCO!$G:$G,"Já")</f>
        <v>0</v>
      </c>
    </row>
    <row r="20" spans="5:6" x14ac:dyDescent="0.3">
      <c r="E20" s="69">
        <f>SUMIFS(A_HCO!E:E,A_HCO!$A:$A,B_HCO!$A20,A_HCO!$G:$G,"Já")</f>
        <v>0</v>
      </c>
      <c r="F20" s="69">
        <f>SUMIFS(A_HCO!F:F,A_HCO!$A:$A,B_HCO!$A20,A_HCO!$G:$G,"Já")</f>
        <v>0</v>
      </c>
    </row>
    <row r="21" spans="5:6" x14ac:dyDescent="0.3">
      <c r="E21" s="69">
        <f>SUMIFS(A_HCO!E:E,A_HCO!$A:$A,B_HCO!$A21,A_HCO!$G:$G,"Já")</f>
        <v>0</v>
      </c>
      <c r="F21" s="69">
        <f>SUMIFS(A_HCO!F:F,A_HCO!$A:$A,B_HCO!$A21,A_HCO!$G:$G,"Já")</f>
        <v>0</v>
      </c>
    </row>
    <row r="22" spans="5:6" x14ac:dyDescent="0.3">
      <c r="E22" s="69">
        <f>SUMIFS(A_HCO!E:E,A_HCO!$A:$A,B_HCO!$A22,A_HCO!$G:$G,"Já")</f>
        <v>0</v>
      </c>
      <c r="F22" s="69">
        <f>SUMIFS(A_HCO!F:F,A_HCO!$A:$A,B_HCO!$A22,A_HCO!$G:$G,"Já")</f>
        <v>0</v>
      </c>
    </row>
    <row r="23" spans="5:6" x14ac:dyDescent="0.3">
      <c r="E23" s="69">
        <f>SUMIFS(A_HCO!E:E,A_HCO!$A:$A,B_HCO!$A23,A_HCO!$G:$G,"Já")</f>
        <v>0</v>
      </c>
      <c r="F23" s="69">
        <f>SUMIFS(A_HCO!F:F,A_HCO!$A:$A,B_HCO!$A23,A_HCO!$G:$G,"Já")</f>
        <v>0</v>
      </c>
    </row>
    <row r="24" spans="5:6" x14ac:dyDescent="0.3">
      <c r="E24" s="69">
        <f>SUMIFS(A_HCO!E:E,A_HCO!$A:$A,B_HCO!$A24,A_HCO!$G:$G,"Já")</f>
        <v>0</v>
      </c>
      <c r="F24" s="69">
        <f>SUMIFS(A_HCO!F:F,A_HCO!$A:$A,B_HCO!$A24,A_HCO!$G:$G,"Já")</f>
        <v>0</v>
      </c>
    </row>
    <row r="25" spans="5:6" x14ac:dyDescent="0.3">
      <c r="E25" s="69">
        <f>SUMIFS(A_HCO!E:E,A_HCO!$A:$A,B_HCO!$A25,A_HCO!$G:$G,"Já")</f>
        <v>0</v>
      </c>
      <c r="F25" s="69">
        <f>SUMIFS(A_HCO!F:F,A_HCO!$A:$A,B_HCO!$A25,A_HCO!$G:$G,"Já")</f>
        <v>0</v>
      </c>
    </row>
    <row r="26" spans="5:6" x14ac:dyDescent="0.3">
      <c r="E26" s="69">
        <f>SUMIFS(A_HCO!E:E,A_HCO!$A:$A,B_HCO!$A26,A_HCO!$G:$G,"Já")</f>
        <v>0</v>
      </c>
      <c r="F26" s="69">
        <f>SUMIFS(A_HCO!F:F,A_HCO!$A:$A,B_HCO!$A26,A_HCO!$G:$G,"Já")</f>
        <v>0</v>
      </c>
    </row>
    <row r="27" spans="5:6" x14ac:dyDescent="0.3">
      <c r="E27" s="69">
        <f>SUMIFS(A_HCO!E:E,A_HCO!$A:$A,B_HCO!$A27,A_HCO!$G:$G,"Já")</f>
        <v>0</v>
      </c>
      <c r="F27" s="69">
        <f>SUMIFS(A_HCO!F:F,A_HCO!$A:$A,B_HCO!$A27,A_HCO!$G:$G,"Já")</f>
        <v>0</v>
      </c>
    </row>
    <row r="28" spans="5:6" x14ac:dyDescent="0.3">
      <c r="E28" s="69">
        <f>SUMIFS(A_HCO!E:E,A_HCO!$A:$A,B_HCO!$A28,A_HCO!$G:$G,"Já")</f>
        <v>0</v>
      </c>
      <c r="F28" s="69">
        <f>SUMIFS(A_HCO!F:F,A_HCO!$A:$A,B_HCO!$A28,A_HCO!$G:$G,"Já")</f>
        <v>0</v>
      </c>
    </row>
    <row r="29" spans="5:6" x14ac:dyDescent="0.3">
      <c r="E29" s="69">
        <f>SUMIFS(A_HCO!E:E,A_HCO!$A:$A,B_HCO!$A29,A_HCO!$G:$G,"Já")</f>
        <v>0</v>
      </c>
      <c r="F29" s="69">
        <f>SUMIFS(A_HCO!F:F,A_HCO!$A:$A,B_HCO!$A29,A_HCO!$G:$G,"Já")</f>
        <v>0</v>
      </c>
    </row>
    <row r="30" spans="5:6" x14ac:dyDescent="0.3">
      <c r="E30" s="69">
        <f>SUMIFS(A_HCO!E:E,A_HCO!$A:$A,B_HCO!$A30,A_HCO!$G:$G,"Já")</f>
        <v>0</v>
      </c>
      <c r="F30" s="69">
        <f>SUMIFS(A_HCO!F:F,A_HCO!$A:$A,B_HCO!$A30,A_HCO!$G:$G,"Já")</f>
        <v>0</v>
      </c>
    </row>
    <row r="31" spans="5:6" x14ac:dyDescent="0.3">
      <c r="E31" s="69">
        <f>SUMIFS(A_HCO!E:E,A_HCO!$A:$A,B_HCO!$A31,A_HCO!$G:$G,"Já")</f>
        <v>0</v>
      </c>
      <c r="F31" s="69">
        <f>SUMIFS(A_HCO!F:F,A_HCO!$A:$A,B_HCO!$A31,A_HCO!$G:$G,"Já")</f>
        <v>0</v>
      </c>
    </row>
    <row r="32" spans="5:6" x14ac:dyDescent="0.3">
      <c r="E32" s="69">
        <f>SUMIFS(A_HCO!E:E,A_HCO!$A:$A,B_HCO!$A32,A_HCO!$G:$G,"Já")</f>
        <v>0</v>
      </c>
      <c r="F32" s="69">
        <f>SUMIFS(A_HCO!F:F,A_HCO!$A:$A,B_HCO!$A32,A_HCO!$G:$G,"Já")</f>
        <v>0</v>
      </c>
    </row>
    <row r="33" spans="5:6" x14ac:dyDescent="0.3">
      <c r="E33" s="69">
        <f>SUMIFS(A_HCO!E:E,A_HCO!$A:$A,B_HCO!$A33,A_HCO!$G:$G,"Já")</f>
        <v>0</v>
      </c>
      <c r="F33" s="69">
        <f>SUMIFS(A_HCO!F:F,A_HCO!$A:$A,B_HCO!$A33,A_HCO!$G:$G,"Já")</f>
        <v>0</v>
      </c>
    </row>
    <row r="34" spans="5:6" x14ac:dyDescent="0.3">
      <c r="E34" s="69">
        <f>SUMIFS(A_HCO!E:E,A_HCO!$A:$A,B_HCO!$A34,A_HCO!$G:$G,"Já")</f>
        <v>0</v>
      </c>
      <c r="F34" s="69">
        <f>SUMIFS(A_HCO!F:F,A_HCO!$A:$A,B_HCO!$A34,A_HCO!$G:$G,"Já")</f>
        <v>0</v>
      </c>
    </row>
    <row r="35" spans="5:6" x14ac:dyDescent="0.3">
      <c r="E35" s="69">
        <f>SUMIFS(A_HCO!E:E,A_HCO!$A:$A,B_HCO!$A35,A_HCO!$G:$G,"Já")</f>
        <v>0</v>
      </c>
      <c r="F35" s="69">
        <f>SUMIFS(A_HCO!F:F,A_HCO!$A:$A,B_HCO!$A35,A_HCO!$G:$G,"Já")</f>
        <v>0</v>
      </c>
    </row>
    <row r="36" spans="5:6" x14ac:dyDescent="0.3">
      <c r="E36" s="69">
        <f>SUMIFS(A_HCO!E:E,A_HCO!$A:$A,B_HCO!$A36,A_HCO!$G:$G,"Já")</f>
        <v>0</v>
      </c>
      <c r="F36" s="69">
        <f>SUMIFS(A_HCO!F:F,A_HCO!$A:$A,B_HCO!$A36,A_HCO!$G:$G,"Já")</f>
        <v>0</v>
      </c>
    </row>
    <row r="37" spans="5:6" x14ac:dyDescent="0.3">
      <c r="E37" s="69">
        <f>SUMIFS(A_HCO!E:E,A_HCO!$A:$A,B_HCO!$A37,A_HCO!$G:$G,"Já")</f>
        <v>0</v>
      </c>
      <c r="F37" s="69">
        <f>SUMIFS(A_HCO!F:F,A_HCO!$A:$A,B_HCO!$A37,A_HCO!$G:$G,"Já")</f>
        <v>0</v>
      </c>
    </row>
    <row r="38" spans="5:6" x14ac:dyDescent="0.3">
      <c r="E38" s="69">
        <f>SUMIFS(A_HCO!E:E,A_HCO!$A:$A,B_HCO!$A38,A_HCO!$G:$G,"Já")</f>
        <v>0</v>
      </c>
      <c r="F38" s="69">
        <f>SUMIFS(A_HCO!F:F,A_HCO!$A:$A,B_HCO!$A38,A_HCO!$G:$G,"Já")</f>
        <v>0</v>
      </c>
    </row>
    <row r="39" spans="5:6" x14ac:dyDescent="0.3">
      <c r="E39" s="69">
        <f>SUMIFS(A_HCO!E:E,A_HCO!$A:$A,B_HCO!$A39,A_HCO!$G:$G,"Já")</f>
        <v>0</v>
      </c>
      <c r="F39" s="69">
        <f>SUMIFS(A_HCO!F:F,A_HCO!$A:$A,B_HCO!$A39,A_HCO!$G:$G,"Já")</f>
        <v>0</v>
      </c>
    </row>
    <row r="40" spans="5:6" x14ac:dyDescent="0.3">
      <c r="E40" s="69">
        <f>SUMIFS(A_HCO!E:E,A_HCO!$A:$A,B_HCO!$A40,A_HCO!$G:$G,"Já")</f>
        <v>0</v>
      </c>
      <c r="F40" s="69">
        <f>SUMIFS(A_HCO!F:F,A_HCO!$A:$A,B_HCO!$A40,A_HCO!$G:$G,"Já")</f>
        <v>0</v>
      </c>
    </row>
    <row r="41" spans="5:6" x14ac:dyDescent="0.3">
      <c r="E41" s="69">
        <f>SUMIFS(A_HCO!E:E,A_HCO!$A:$A,B_HCO!$A41,A_HCO!$G:$G,"Já")</f>
        <v>0</v>
      </c>
      <c r="F41" s="69">
        <f>SUMIFS(A_HCO!F:F,A_HCO!$A:$A,B_HCO!$A41,A_HCO!$G:$G,"Já")</f>
        <v>0</v>
      </c>
    </row>
    <row r="42" spans="5:6" x14ac:dyDescent="0.3">
      <c r="E42" s="69">
        <f>SUMIFS(A_HCO!E:E,A_HCO!$A:$A,B_HCO!$A42,A_HCO!$G:$G,"Já")</f>
        <v>0</v>
      </c>
      <c r="F42" s="69">
        <f>SUMIFS(A_HCO!F:F,A_HCO!$A:$A,B_HCO!$A42,A_HCO!$G:$G,"Já")</f>
        <v>0</v>
      </c>
    </row>
    <row r="43" spans="5:6" x14ac:dyDescent="0.3">
      <c r="E43" s="69">
        <f>SUMIFS(A_HCO!E:E,A_HCO!$A:$A,B_HCO!$A43,A_HCO!$G:$G,"Já")</f>
        <v>0</v>
      </c>
      <c r="F43" s="69">
        <f>SUMIFS(A_HCO!F:F,A_HCO!$A:$A,B_HCO!$A43,A_HCO!$G:$G,"Já")</f>
        <v>0</v>
      </c>
    </row>
    <row r="44" spans="5:6" x14ac:dyDescent="0.3">
      <c r="E44" s="69">
        <f>SUMIFS(A_HCO!E:E,A_HCO!$A:$A,B_HCO!$A44,A_HCO!$G:$G,"Já")</f>
        <v>0</v>
      </c>
      <c r="F44" s="69">
        <f>SUMIFS(A_HCO!F:F,A_HCO!$A:$A,B_HCO!$A44,A_HCO!$G:$G,"Já")</f>
        <v>0</v>
      </c>
    </row>
    <row r="45" spans="5:6" x14ac:dyDescent="0.3">
      <c r="E45" s="69">
        <f>SUMIFS(A_HCO!E:E,A_HCO!$A:$A,B_HCO!$A45,A_HCO!$G:$G,"Já")</f>
        <v>0</v>
      </c>
      <c r="F45" s="69">
        <f>SUMIFS(A_HCO!F:F,A_HCO!$A:$A,B_HCO!$A45,A_HCO!$G:$G,"Já")</f>
        <v>0</v>
      </c>
    </row>
    <row r="46" spans="5:6" x14ac:dyDescent="0.3">
      <c r="E46" s="69">
        <f>SUMIFS(A_HCO!E:E,A_HCO!$A:$A,B_HCO!$A46,A_HCO!$G:$G,"Já")</f>
        <v>0</v>
      </c>
      <c r="F46" s="69">
        <f>SUMIFS(A_HCO!F:F,A_HCO!$A:$A,B_HCO!$A46,A_HCO!$G:$G,"Já")</f>
        <v>0</v>
      </c>
    </row>
    <row r="47" spans="5:6" x14ac:dyDescent="0.3">
      <c r="E47" s="69">
        <f>SUMIFS(A_HCO!E:E,A_HCO!$A:$A,B_HCO!$A47,A_HCO!$G:$G,"Já")</f>
        <v>0</v>
      </c>
      <c r="F47" s="69">
        <f>SUMIFS(A_HCO!F:F,A_HCO!$A:$A,B_HCO!$A47,A_HCO!$G:$G,"Já")</f>
        <v>0</v>
      </c>
    </row>
    <row r="48" spans="5:6" x14ac:dyDescent="0.3">
      <c r="E48" s="69">
        <f>SUMIFS(A_HCO!E:E,A_HCO!$A:$A,B_HCO!$A48,A_HCO!$G:$G,"Já")</f>
        <v>0</v>
      </c>
      <c r="F48" s="69">
        <f>SUMIFS(A_HCO!F:F,A_HCO!$A:$A,B_HCO!$A48,A_HCO!$G:$G,"Já")</f>
        <v>0</v>
      </c>
    </row>
    <row r="49" spans="1:7" x14ac:dyDescent="0.3">
      <c r="E49" s="69">
        <f>SUMIFS(A_HCO!E:E,A_HCO!$A:$A,B_HCO!$A49,A_HCO!$G:$G,"Já")</f>
        <v>0</v>
      </c>
      <c r="F49" s="69">
        <f>SUMIFS(A_HCO!F:F,A_HCO!$A:$A,B_HCO!$A49,A_HCO!$G:$G,"Já")</f>
        <v>0</v>
      </c>
    </row>
    <row r="50" spans="1:7" x14ac:dyDescent="0.3">
      <c r="E50" s="69">
        <f>SUMIFS(A_HCO!E:E,A_HCO!$A:$A,B_HCO!$A50,A_HCO!$G:$G,"Já")</f>
        <v>0</v>
      </c>
      <c r="F50" s="69">
        <f>SUMIFS(A_HCO!F:F,A_HCO!$A:$A,B_HCO!$A50,A_HCO!$G:$G,"Já")</f>
        <v>0</v>
      </c>
    </row>
    <row r="51" spans="1:7" x14ac:dyDescent="0.3">
      <c r="E51" s="69">
        <f>SUMIFS(A_HCO!E:E,A_HCO!$A:$A,B_HCO!$A51,A_HCO!$G:$G,"Já")</f>
        <v>0</v>
      </c>
      <c r="F51" s="69">
        <f>SUMIFS(A_HCO!F:F,A_HCO!$A:$A,B_HCO!$A51,A_HCO!$G:$G,"Já")</f>
        <v>0</v>
      </c>
    </row>
    <row r="52" spans="1:7" x14ac:dyDescent="0.3">
      <c r="A52" s="72"/>
      <c r="B52" s="13"/>
      <c r="C52" s="13"/>
      <c r="D52" s="13"/>
      <c r="E52" s="13"/>
      <c r="F52" s="13"/>
      <c r="G52" s="15"/>
    </row>
    <row r="53" spans="1:7" x14ac:dyDescent="0.3">
      <c r="D53" s="71" t="s">
        <v>51</v>
      </c>
      <c r="E53" s="70">
        <f>SUM(E2:E51)</f>
        <v>959500</v>
      </c>
      <c r="F53" s="70">
        <f>SUM(F2:F51)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1681F-470F-4D73-BC0D-E2542AA4CCCD}">
  <sheetPr codeName="Sheet14">
    <tabColor theme="0" tint="-0.14999847407452621"/>
  </sheetPr>
  <dimension ref="A1:J53"/>
  <sheetViews>
    <sheetView workbookViewId="0">
      <selection activeCell="J34" sqref="J34"/>
    </sheetView>
  </sheetViews>
  <sheetFormatPr defaultRowHeight="14.4" x14ac:dyDescent="0.3"/>
  <cols>
    <col min="1" max="1" width="22.109375" customWidth="1"/>
    <col min="2" max="2" width="42.5546875" bestFit="1" customWidth="1"/>
    <col min="3" max="3" width="21.88671875" bestFit="1" customWidth="1"/>
    <col min="4" max="4" width="39" bestFit="1" customWidth="1"/>
    <col min="5" max="5" width="16.88671875" bestFit="1" customWidth="1"/>
    <col min="6" max="6" width="15.6640625" bestFit="1" customWidth="1"/>
    <col min="7" max="7" width="11.44140625" bestFit="1" customWidth="1"/>
  </cols>
  <sheetData>
    <row r="1" spans="1:10" ht="15.6" thickTop="1" thickBot="1" x14ac:dyDescent="0.35">
      <c r="A1" s="21" t="s">
        <v>65</v>
      </c>
      <c r="B1" s="21" t="s">
        <v>44</v>
      </c>
      <c r="C1" s="21" t="s">
        <v>46</v>
      </c>
      <c r="D1" s="21" t="s">
        <v>47</v>
      </c>
      <c r="E1" s="21" t="s">
        <v>1596</v>
      </c>
      <c r="F1" s="21" t="s">
        <v>1595</v>
      </c>
      <c r="G1" s="21" t="s">
        <v>66</v>
      </c>
      <c r="I1" s="81"/>
      <c r="J1" s="81"/>
    </row>
    <row r="2" spans="1:10" ht="15" thickTop="1" x14ac:dyDescent="0.3">
      <c r="E2" s="69">
        <f>SUMIFS(A_HCO!E:E,A_HCO!$A:$A,C_HCO!$A2,A_HCO!$G:$G,"Nei")</f>
        <v>0</v>
      </c>
      <c r="F2" s="69">
        <f>SUMIFS(A_HCO!F:F,A_HCO!$A:$A,C_HCO!$A2,A_HCO!$G:$G,"Nei")</f>
        <v>0</v>
      </c>
    </row>
    <row r="3" spans="1:10" x14ac:dyDescent="0.3">
      <c r="E3" s="69">
        <f>SUMIFS(A_HCO!E:E,A_HCO!$A:$A,C_HCO!$A3,A_HCO!$G:$G,"Nei")</f>
        <v>0</v>
      </c>
      <c r="F3" s="69">
        <f>SUMIFS(A_HCO!F:F,A_HCO!$A:$A,C_HCO!$A3,A_HCO!$G:$G,"Nei")</f>
        <v>0</v>
      </c>
    </row>
    <row r="4" spans="1:10" x14ac:dyDescent="0.3">
      <c r="E4" s="69">
        <f>SUMIFS(A_HCO!E:E,A_HCO!$A:$A,C_HCO!$A4,A_HCO!$G:$G,"Nei")</f>
        <v>0</v>
      </c>
      <c r="F4" s="69">
        <f>SUMIFS(A_HCO!F:F,A_HCO!$A:$A,C_HCO!$A4,A_HCO!$G:$G,"Nei")</f>
        <v>0</v>
      </c>
    </row>
    <row r="5" spans="1:10" x14ac:dyDescent="0.3">
      <c r="E5" s="69">
        <f>SUMIFS(A_HCO!E:E,A_HCO!$A:$A,C_HCO!$A5,A_HCO!$G:$G,"Nei")</f>
        <v>0</v>
      </c>
      <c r="F5" s="69">
        <f>SUMIFS(A_HCO!F:F,A_HCO!$A:$A,C_HCO!$A5,A_HCO!$G:$G,"Nei")</f>
        <v>0</v>
      </c>
    </row>
    <row r="6" spans="1:10" x14ac:dyDescent="0.3">
      <c r="E6" s="69">
        <f>SUMIFS(A_HCO!E:E,A_HCO!$A:$A,C_HCO!$A6,A_HCO!$G:$G,"Nei")</f>
        <v>0</v>
      </c>
      <c r="F6" s="69">
        <f>SUMIFS(A_HCO!F:F,A_HCO!$A:$A,C_HCO!$A6,A_HCO!$G:$G,"Nei")</f>
        <v>0</v>
      </c>
    </row>
    <row r="7" spans="1:10" x14ac:dyDescent="0.3">
      <c r="E7" s="69">
        <f>SUMIFS(A_HCO!E:E,A_HCO!$A:$A,C_HCO!$A7,A_HCO!$G:$G,"Nei")</f>
        <v>0</v>
      </c>
      <c r="F7" s="69">
        <f>SUMIFS(A_HCO!F:F,A_HCO!$A:$A,C_HCO!$A7,A_HCO!$G:$G,"Nei")</f>
        <v>0</v>
      </c>
    </row>
    <row r="8" spans="1:10" x14ac:dyDescent="0.3">
      <c r="E8" s="69">
        <f>SUMIFS(A_HCO!E:E,A_HCO!$A:$A,C_HCO!$A8,A_HCO!$G:$G,"Nei")</f>
        <v>0</v>
      </c>
      <c r="F8" s="69">
        <f>SUMIFS(A_HCO!F:F,A_HCO!$A:$A,C_HCO!$A8,A_HCO!$G:$G,"Nei")</f>
        <v>0</v>
      </c>
    </row>
    <row r="9" spans="1:10" x14ac:dyDescent="0.3">
      <c r="E9" s="69">
        <f>SUMIFS(A_HCO!E:E,A_HCO!$A:$A,C_HCO!$A9,A_HCO!$G:$G,"Nei")</f>
        <v>0</v>
      </c>
      <c r="F9" s="69">
        <f>SUMIFS(A_HCO!F:F,A_HCO!$A:$A,C_HCO!$A9,A_HCO!$G:$G,"Nei")</f>
        <v>0</v>
      </c>
    </row>
    <row r="10" spans="1:10" x14ac:dyDescent="0.3">
      <c r="E10" s="69">
        <f>SUMIFS(A_HCO!E:E,A_HCO!$A:$A,C_HCO!$A10,A_HCO!$G:$G,"Nei")</f>
        <v>0</v>
      </c>
      <c r="F10" s="69">
        <f>SUMIFS(A_HCO!F:F,A_HCO!$A:$A,C_HCO!$A10,A_HCO!$G:$G,"Nei")</f>
        <v>0</v>
      </c>
    </row>
    <row r="11" spans="1:10" x14ac:dyDescent="0.3">
      <c r="E11" s="69">
        <f>SUMIFS(A_HCO!E:E,A_HCO!$A:$A,C_HCO!$A11,A_HCO!$G:$G,"Nei")</f>
        <v>0</v>
      </c>
      <c r="F11" s="69">
        <f>SUMIFS(A_HCO!F:F,A_HCO!$A:$A,C_HCO!$A11,A_HCO!$G:$G,"Nei")</f>
        <v>0</v>
      </c>
    </row>
    <row r="12" spans="1:10" x14ac:dyDescent="0.3">
      <c r="E12" s="69">
        <f>SUMIFS(A_HCO!E:E,A_HCO!$A:$A,C_HCO!$A12,A_HCO!$G:$G,"Nei")</f>
        <v>0</v>
      </c>
      <c r="F12" s="69">
        <f>SUMIFS(A_HCO!F:F,A_HCO!$A:$A,C_HCO!$A12,A_HCO!$G:$G,"Nei")</f>
        <v>0</v>
      </c>
    </row>
    <row r="13" spans="1:10" x14ac:dyDescent="0.3">
      <c r="E13" s="69">
        <f>SUMIFS(A_HCO!E:E,A_HCO!$A:$A,C_HCO!$A13,A_HCO!$G:$G,"Nei")</f>
        <v>0</v>
      </c>
      <c r="F13" s="69">
        <f>SUMIFS(A_HCO!F:F,A_HCO!$A:$A,C_HCO!$A13,A_HCO!$G:$G,"Nei")</f>
        <v>0</v>
      </c>
    </row>
    <row r="14" spans="1:10" x14ac:dyDescent="0.3">
      <c r="E14" s="69">
        <f>SUMIFS(A_HCO!E:E,A_HCO!$A:$A,C_HCO!$A14,A_HCO!$G:$G,"Nei")</f>
        <v>0</v>
      </c>
      <c r="F14" s="69">
        <f>SUMIFS(A_HCO!F:F,A_HCO!$A:$A,C_HCO!$A14,A_HCO!$G:$G,"Nei")</f>
        <v>0</v>
      </c>
    </row>
    <row r="15" spans="1:10" x14ac:dyDescent="0.3">
      <c r="E15" s="69">
        <f>SUMIFS(A_HCO!E:E,A_HCO!$A:$A,C_HCO!$A15,A_HCO!$G:$G,"Nei")</f>
        <v>0</v>
      </c>
      <c r="F15" s="69">
        <f>SUMIFS(A_HCO!F:F,A_HCO!$A:$A,C_HCO!$A15,A_HCO!$G:$G,"Nei")</f>
        <v>0</v>
      </c>
    </row>
    <row r="16" spans="1:10" x14ac:dyDescent="0.3">
      <c r="E16" s="69">
        <f>SUMIFS(A_HCO!E:E,A_HCO!$A:$A,C_HCO!$A16,A_HCO!$G:$G,"Nei")</f>
        <v>0</v>
      </c>
      <c r="F16" s="69">
        <f>SUMIFS(A_HCO!F:F,A_HCO!$A:$A,C_HCO!$A16,A_HCO!$G:$G,"Nei")</f>
        <v>0</v>
      </c>
    </row>
    <row r="17" spans="5:6" x14ac:dyDescent="0.3">
      <c r="E17" s="69">
        <f>SUMIFS(A_HCO!E:E,A_HCO!$A:$A,C_HCO!$A17,A_HCO!$G:$G,"Nei")</f>
        <v>0</v>
      </c>
      <c r="F17" s="69">
        <f>SUMIFS(A_HCO!F:F,A_HCO!$A:$A,C_HCO!$A17,A_HCO!$G:$G,"Nei")</f>
        <v>0</v>
      </c>
    </row>
    <row r="18" spans="5:6" x14ac:dyDescent="0.3">
      <c r="E18" s="69">
        <f>SUMIFS(A_HCO!E:E,A_HCO!$A:$A,C_HCO!$A18,A_HCO!$G:$G,"Nei")</f>
        <v>0</v>
      </c>
      <c r="F18" s="69">
        <f>SUMIFS(A_HCO!F:F,A_HCO!$A:$A,C_HCO!$A18,A_HCO!$G:$G,"Nei")</f>
        <v>0</v>
      </c>
    </row>
    <row r="19" spans="5:6" x14ac:dyDescent="0.3">
      <c r="E19" s="69">
        <f>SUMIFS(A_HCO!E:E,A_HCO!$A:$A,C_HCO!$A19,A_HCO!$G:$G,"Nei")</f>
        <v>0</v>
      </c>
      <c r="F19" s="69">
        <f>SUMIFS(A_HCO!F:F,A_HCO!$A:$A,C_HCO!$A19,A_HCO!$G:$G,"Nei")</f>
        <v>0</v>
      </c>
    </row>
    <row r="20" spans="5:6" x14ac:dyDescent="0.3">
      <c r="E20" s="69">
        <f>SUMIFS(A_HCO!E:E,A_HCO!$A:$A,C_HCO!$A20,A_HCO!$G:$G,"Nei")</f>
        <v>0</v>
      </c>
      <c r="F20" s="69">
        <f>SUMIFS(A_HCO!F:F,A_HCO!$A:$A,C_HCO!$A20,A_HCO!$G:$G,"Nei")</f>
        <v>0</v>
      </c>
    </row>
    <row r="21" spans="5:6" x14ac:dyDescent="0.3">
      <c r="E21" s="69">
        <f>SUMIFS(A_HCO!E:E,A_HCO!$A:$A,C_HCO!$A21,A_HCO!$G:$G,"Nei")</f>
        <v>0</v>
      </c>
      <c r="F21" s="69">
        <f>SUMIFS(A_HCO!F:F,A_HCO!$A:$A,C_HCO!$A21,A_HCO!$G:$G,"Nei")</f>
        <v>0</v>
      </c>
    </row>
    <row r="22" spans="5:6" x14ac:dyDescent="0.3">
      <c r="E22" s="69">
        <f>SUMIFS(A_HCO!E:E,A_HCO!$A:$A,C_HCO!$A22,A_HCO!$G:$G,"Nei")</f>
        <v>0</v>
      </c>
      <c r="F22" s="69">
        <f>SUMIFS(A_HCO!F:F,A_HCO!$A:$A,C_HCO!$A22,A_HCO!$G:$G,"Nei")</f>
        <v>0</v>
      </c>
    </row>
    <row r="23" spans="5:6" x14ac:dyDescent="0.3">
      <c r="E23" s="69">
        <f>SUMIFS(A_HCO!E:E,A_HCO!$A:$A,C_HCO!$A23,A_HCO!$G:$G,"Nei")</f>
        <v>0</v>
      </c>
      <c r="F23" s="69">
        <f>SUMIFS(A_HCO!F:F,A_HCO!$A:$A,C_HCO!$A23,A_HCO!$G:$G,"Nei")</f>
        <v>0</v>
      </c>
    </row>
    <row r="24" spans="5:6" x14ac:dyDescent="0.3">
      <c r="E24" s="69">
        <f>SUMIFS(A_HCO!E:E,A_HCO!$A:$A,C_HCO!$A24,A_HCO!$G:$G,"Nei")</f>
        <v>0</v>
      </c>
      <c r="F24" s="69">
        <f>SUMIFS(A_HCO!F:F,A_HCO!$A:$A,C_HCO!$A24,A_HCO!$G:$G,"Nei")</f>
        <v>0</v>
      </c>
    </row>
    <row r="25" spans="5:6" x14ac:dyDescent="0.3">
      <c r="E25" s="69">
        <f>SUMIFS(A_HCO!E:E,A_HCO!$A:$A,C_HCO!$A25,A_HCO!$G:$G,"Nei")</f>
        <v>0</v>
      </c>
      <c r="F25" s="69">
        <f>SUMIFS(A_HCO!F:F,A_HCO!$A:$A,C_HCO!$A25,A_HCO!$G:$G,"Nei")</f>
        <v>0</v>
      </c>
    </row>
    <row r="26" spans="5:6" x14ac:dyDescent="0.3">
      <c r="E26" s="69">
        <f>SUMIFS(A_HCO!E:E,A_HCO!$A:$A,C_HCO!$A26,A_HCO!$G:$G,"Nei")</f>
        <v>0</v>
      </c>
      <c r="F26" s="69">
        <f>SUMIFS(A_HCO!F:F,A_HCO!$A:$A,C_HCO!$A26,A_HCO!$G:$G,"Nei")</f>
        <v>0</v>
      </c>
    </row>
    <row r="27" spans="5:6" x14ac:dyDescent="0.3">
      <c r="E27" s="69">
        <f>SUMIFS(A_HCO!E:E,A_HCO!$A:$A,C_HCO!$A27,A_HCO!$G:$G,"Nei")</f>
        <v>0</v>
      </c>
      <c r="F27" s="69">
        <f>SUMIFS(A_HCO!F:F,A_HCO!$A:$A,C_HCO!$A27,A_HCO!$G:$G,"Nei")</f>
        <v>0</v>
      </c>
    </row>
    <row r="28" spans="5:6" x14ac:dyDescent="0.3">
      <c r="E28" s="69">
        <f>SUMIFS(A_HCO!E:E,A_HCO!$A:$A,C_HCO!$A28,A_HCO!$G:$G,"Nei")</f>
        <v>0</v>
      </c>
      <c r="F28" s="69">
        <f>SUMIFS(A_HCO!F:F,A_HCO!$A:$A,C_HCO!$A28,A_HCO!$G:$G,"Nei")</f>
        <v>0</v>
      </c>
    </row>
    <row r="29" spans="5:6" x14ac:dyDescent="0.3">
      <c r="E29" s="69">
        <f>SUMIFS(A_HCO!E:E,A_HCO!$A:$A,C_HCO!$A29,A_HCO!$G:$G,"Nei")</f>
        <v>0</v>
      </c>
      <c r="F29" s="69">
        <f>SUMIFS(A_HCO!F:F,A_HCO!$A:$A,C_HCO!$A29,A_HCO!$G:$G,"Nei")</f>
        <v>0</v>
      </c>
    </row>
    <row r="30" spans="5:6" x14ac:dyDescent="0.3">
      <c r="E30" s="69">
        <f>SUMIFS(A_HCO!E:E,A_HCO!$A:$A,C_HCO!$A30,A_HCO!$G:$G,"Nei")</f>
        <v>0</v>
      </c>
      <c r="F30" s="69">
        <f>SUMIFS(A_HCO!F:F,A_HCO!$A:$A,C_HCO!$A30,A_HCO!$G:$G,"Nei")</f>
        <v>0</v>
      </c>
    </row>
    <row r="31" spans="5:6" x14ac:dyDescent="0.3">
      <c r="E31" s="69">
        <f>SUMIFS(A_HCO!E:E,A_HCO!$A:$A,C_HCO!$A31,A_HCO!$G:$G,"Nei")</f>
        <v>0</v>
      </c>
      <c r="F31" s="69">
        <f>SUMIFS(A_HCO!F:F,A_HCO!$A:$A,C_HCO!$A31,A_HCO!$G:$G,"Nei")</f>
        <v>0</v>
      </c>
    </row>
    <row r="32" spans="5:6" x14ac:dyDescent="0.3">
      <c r="E32" s="69">
        <f>SUMIFS(A_HCO!E:E,A_HCO!$A:$A,C_HCO!$A32,A_HCO!$G:$G,"Nei")</f>
        <v>0</v>
      </c>
      <c r="F32" s="69">
        <f>SUMIFS(A_HCO!F:F,A_HCO!$A:$A,C_HCO!$A32,A_HCO!$G:$G,"Nei")</f>
        <v>0</v>
      </c>
    </row>
    <row r="33" spans="5:6" x14ac:dyDescent="0.3">
      <c r="E33" s="69">
        <f>SUMIFS(A_HCO!E:E,A_HCO!$A:$A,C_HCO!$A33,A_HCO!$G:$G,"Nei")</f>
        <v>0</v>
      </c>
      <c r="F33" s="69">
        <f>SUMIFS(A_HCO!F:F,A_HCO!$A:$A,C_HCO!$A33,A_HCO!$G:$G,"Nei")</f>
        <v>0</v>
      </c>
    </row>
    <row r="34" spans="5:6" x14ac:dyDescent="0.3">
      <c r="E34" s="69">
        <f>SUMIFS(A_HCO!E:E,A_HCO!$A:$A,C_HCO!$A34,A_HCO!$G:$G,"Nei")</f>
        <v>0</v>
      </c>
      <c r="F34" s="69">
        <f>SUMIFS(A_HCO!F:F,A_HCO!$A:$A,C_HCO!$A34,A_HCO!$G:$G,"Nei")</f>
        <v>0</v>
      </c>
    </row>
    <row r="35" spans="5:6" x14ac:dyDescent="0.3">
      <c r="E35" s="69">
        <f>SUMIFS(A_HCO!E:E,A_HCO!$A:$A,C_HCO!$A35,A_HCO!$G:$G,"Nei")</f>
        <v>0</v>
      </c>
      <c r="F35" s="69">
        <f>SUMIFS(A_HCO!F:F,A_HCO!$A:$A,C_HCO!$A35,A_HCO!$G:$G,"Nei")</f>
        <v>0</v>
      </c>
    </row>
    <row r="36" spans="5:6" x14ac:dyDescent="0.3">
      <c r="E36" s="69">
        <f>SUMIFS(A_HCO!E:E,A_HCO!$A:$A,C_HCO!$A36,A_HCO!$G:$G,"Nei")</f>
        <v>0</v>
      </c>
      <c r="F36" s="69">
        <f>SUMIFS(A_HCO!F:F,A_HCO!$A:$A,C_HCO!$A36,A_HCO!$G:$G,"Nei")</f>
        <v>0</v>
      </c>
    </row>
    <row r="37" spans="5:6" x14ac:dyDescent="0.3">
      <c r="E37" s="69">
        <f>SUMIFS(A_HCO!E:E,A_HCO!$A:$A,C_HCO!$A37,A_HCO!$G:$G,"Nei")</f>
        <v>0</v>
      </c>
      <c r="F37" s="69">
        <f>SUMIFS(A_HCO!F:F,A_HCO!$A:$A,C_HCO!$A37,A_HCO!$G:$G,"Nei")</f>
        <v>0</v>
      </c>
    </row>
    <row r="38" spans="5:6" x14ac:dyDescent="0.3">
      <c r="E38" s="69">
        <f>SUMIFS(A_HCO!E:E,A_HCO!$A:$A,C_HCO!$A38,A_HCO!$G:$G,"Nei")</f>
        <v>0</v>
      </c>
      <c r="F38" s="69">
        <f>SUMIFS(A_HCO!F:F,A_HCO!$A:$A,C_HCO!$A38,A_HCO!$G:$G,"Nei")</f>
        <v>0</v>
      </c>
    </row>
    <row r="39" spans="5:6" x14ac:dyDescent="0.3">
      <c r="E39" s="69">
        <f>SUMIFS(A_HCO!E:E,A_HCO!$A:$A,C_HCO!$A39,A_HCO!$G:$G,"Nei")</f>
        <v>0</v>
      </c>
      <c r="F39" s="69">
        <f>SUMIFS(A_HCO!F:F,A_HCO!$A:$A,C_HCO!$A39,A_HCO!$G:$G,"Nei")</f>
        <v>0</v>
      </c>
    </row>
    <row r="40" spans="5:6" x14ac:dyDescent="0.3">
      <c r="E40" s="69">
        <f>SUMIFS(A_HCO!E:E,A_HCO!$A:$A,C_HCO!$A40,A_HCO!$G:$G,"Nei")</f>
        <v>0</v>
      </c>
      <c r="F40" s="69">
        <f>SUMIFS(A_HCO!F:F,A_HCO!$A:$A,C_HCO!$A40,A_HCO!$G:$G,"Nei")</f>
        <v>0</v>
      </c>
    </row>
    <row r="41" spans="5:6" x14ac:dyDescent="0.3">
      <c r="E41" s="69">
        <f>SUMIFS(A_HCO!E:E,A_HCO!$A:$A,C_HCO!$A41,A_HCO!$G:$G,"Nei")</f>
        <v>0</v>
      </c>
      <c r="F41" s="69">
        <f>SUMIFS(A_HCO!F:F,A_HCO!$A:$A,C_HCO!$A41,A_HCO!$G:$G,"Nei")</f>
        <v>0</v>
      </c>
    </row>
    <row r="42" spans="5:6" x14ac:dyDescent="0.3">
      <c r="E42" s="69">
        <f>SUMIFS(A_HCO!E:E,A_HCO!$A:$A,C_HCO!$A42,A_HCO!$G:$G,"Nei")</f>
        <v>0</v>
      </c>
      <c r="F42" s="69">
        <f>SUMIFS(A_HCO!F:F,A_HCO!$A:$A,C_HCO!$A42,A_HCO!$G:$G,"Nei")</f>
        <v>0</v>
      </c>
    </row>
    <row r="43" spans="5:6" x14ac:dyDescent="0.3">
      <c r="E43" s="69">
        <f>SUMIFS(A_HCO!E:E,A_HCO!$A:$A,C_HCO!$A43,A_HCO!$G:$G,"Nei")</f>
        <v>0</v>
      </c>
      <c r="F43" s="69">
        <f>SUMIFS(A_HCO!F:F,A_HCO!$A:$A,C_HCO!$A43,A_HCO!$G:$G,"Nei")</f>
        <v>0</v>
      </c>
    </row>
    <row r="44" spans="5:6" x14ac:dyDescent="0.3">
      <c r="E44" s="69">
        <f>SUMIFS(A_HCO!E:E,A_HCO!$A:$A,C_HCO!$A44,A_HCO!$G:$G,"Nei")</f>
        <v>0</v>
      </c>
      <c r="F44" s="69">
        <f>SUMIFS(A_HCO!F:F,A_HCO!$A:$A,C_HCO!$A44,A_HCO!$G:$G,"Nei")</f>
        <v>0</v>
      </c>
    </row>
    <row r="45" spans="5:6" x14ac:dyDescent="0.3">
      <c r="E45" s="69">
        <f>SUMIFS(A_HCO!E:E,A_HCO!$A:$A,C_HCO!$A45,A_HCO!$G:$G,"Nei")</f>
        <v>0</v>
      </c>
      <c r="F45" s="69">
        <f>SUMIFS(A_HCO!F:F,A_HCO!$A:$A,C_HCO!$A45,A_HCO!$G:$G,"Nei")</f>
        <v>0</v>
      </c>
    </row>
    <row r="46" spans="5:6" x14ac:dyDescent="0.3">
      <c r="E46" s="69">
        <f>SUMIFS(A_HCO!E:E,A_HCO!$A:$A,C_HCO!$A46,A_HCO!$G:$G,"Nei")</f>
        <v>0</v>
      </c>
      <c r="F46" s="69">
        <f>SUMIFS(A_HCO!F:F,A_HCO!$A:$A,C_HCO!$A46,A_HCO!$G:$G,"Nei")</f>
        <v>0</v>
      </c>
    </row>
    <row r="47" spans="5:6" x14ac:dyDescent="0.3">
      <c r="E47" s="69">
        <f>SUMIFS(A_HCO!E:E,A_HCO!$A:$A,C_HCO!$A47,A_HCO!$G:$G,"Nei")</f>
        <v>0</v>
      </c>
      <c r="F47" s="69">
        <f>SUMIFS(A_HCO!F:F,A_HCO!$A:$A,C_HCO!$A47,A_HCO!$G:$G,"Nei")</f>
        <v>0</v>
      </c>
    </row>
    <row r="48" spans="5:6" x14ac:dyDescent="0.3">
      <c r="E48" s="69">
        <f>SUMIFS(A_HCO!E:E,A_HCO!$A:$A,C_HCO!$A48,A_HCO!$G:$G,"Nei")</f>
        <v>0</v>
      </c>
      <c r="F48" s="69">
        <f>SUMIFS(A_HCO!F:F,A_HCO!$A:$A,C_HCO!$A48,A_HCO!$G:$G,"Nei")</f>
        <v>0</v>
      </c>
    </row>
    <row r="49" spans="1:7" x14ac:dyDescent="0.3">
      <c r="E49" s="69">
        <f>SUMIFS(A_HCO!E:E,A_HCO!$A:$A,C_HCO!$A49,A_HCO!$G:$G,"Nei")</f>
        <v>0</v>
      </c>
      <c r="F49" s="69">
        <f>SUMIFS(A_HCO!F:F,A_HCO!$A:$A,C_HCO!$A49,A_HCO!$G:$G,"Nei")</f>
        <v>0</v>
      </c>
    </row>
    <row r="50" spans="1:7" x14ac:dyDescent="0.3">
      <c r="E50" s="69">
        <f>SUMIFS(A_HCO!E:E,A_HCO!$A:$A,C_HCO!$A50,A_HCO!$G:$G,"Nei")</f>
        <v>0</v>
      </c>
      <c r="F50" s="69">
        <f>SUMIFS(A_HCO!F:F,A_HCO!$A:$A,C_HCO!$A50,A_HCO!$G:$G,"Nei")</f>
        <v>0</v>
      </c>
    </row>
    <row r="51" spans="1:7" x14ac:dyDescent="0.3">
      <c r="E51" s="69">
        <f>SUMIFS(A_HCO!E:E,A_HCO!$A:$A,C_HCO!$A51,A_HCO!$G:$G,"Nei")</f>
        <v>0</v>
      </c>
      <c r="F51" s="69">
        <f>SUMIFS(A_HCO!F:F,A_HCO!$A:$A,C_HCO!$A51,A_HCO!$G:$G,"Nei")</f>
        <v>0</v>
      </c>
    </row>
    <row r="52" spans="1:7" x14ac:dyDescent="0.3">
      <c r="A52" s="72"/>
      <c r="B52" s="13"/>
      <c r="C52" s="13"/>
      <c r="D52" s="13"/>
      <c r="E52" s="13"/>
      <c r="F52" s="13"/>
      <c r="G52" s="15"/>
    </row>
    <row r="53" spans="1:7" x14ac:dyDescent="0.3">
      <c r="D53" s="71" t="s">
        <v>51</v>
      </c>
      <c r="E53" s="70">
        <f>SUM(E2:E51)</f>
        <v>0</v>
      </c>
      <c r="F53" s="70">
        <f>SUM(F2:F51)</f>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11753-54D6-4314-98F5-7F1EE0E892D8}">
  <sheetPr codeName="Sheet15">
    <tabColor theme="0" tint="-0.14999847407452621"/>
  </sheetPr>
  <dimension ref="A1:A5"/>
  <sheetViews>
    <sheetView workbookViewId="0">
      <selection activeCell="E13" sqref="E13"/>
    </sheetView>
  </sheetViews>
  <sheetFormatPr defaultRowHeight="14.4" x14ac:dyDescent="0.3"/>
  <cols>
    <col min="1" max="1" width="11" bestFit="1" customWidth="1"/>
  </cols>
  <sheetData>
    <row r="1" spans="1:1" ht="15.6" thickTop="1" thickBot="1" x14ac:dyDescent="0.35">
      <c r="A1" s="76">
        <v>805762939</v>
      </c>
    </row>
    <row r="2" spans="1:1" ht="15" thickTop="1" x14ac:dyDescent="0.3">
      <c r="A2">
        <v>1602754059</v>
      </c>
    </row>
    <row r="3" spans="1:1" x14ac:dyDescent="0.3">
      <c r="A3">
        <v>306862339</v>
      </c>
    </row>
    <row r="4" spans="1:1" x14ac:dyDescent="0.3">
      <c r="A4">
        <v>1006554549</v>
      </c>
    </row>
    <row r="5" spans="1:1" x14ac:dyDescent="0.3">
      <c r="A5">
        <v>1510724109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H1145"/>
  <sheetViews>
    <sheetView topLeftCell="A480" workbookViewId="0">
      <selection activeCell="A511" sqref="A511"/>
    </sheetView>
  </sheetViews>
  <sheetFormatPr defaultColWidth="47" defaultRowHeight="12.75" customHeight="1" x14ac:dyDescent="0.3"/>
  <cols>
    <col min="1" max="1" width="19.6640625" style="67" customWidth="1"/>
    <col min="2" max="2" width="41.44140625" style="59" customWidth="1"/>
    <col min="3" max="3" width="50.33203125" style="59" customWidth="1"/>
    <col min="4" max="4" width="29.33203125" style="59" customWidth="1"/>
    <col min="5" max="5" width="9.6640625" style="59" customWidth="1"/>
    <col min="6" max="6" width="10.44140625" style="59" customWidth="1"/>
    <col min="7" max="7" width="31.6640625" style="59" customWidth="1"/>
    <col min="8" max="16384" width="47" style="59"/>
  </cols>
  <sheetData>
    <row r="1" spans="1:7" ht="12.75" customHeight="1" x14ac:dyDescent="0.3">
      <c r="A1" s="56" t="s">
        <v>44</v>
      </c>
      <c r="B1" s="57" t="s">
        <v>67</v>
      </c>
      <c r="C1" s="58" t="s">
        <v>68</v>
      </c>
      <c r="D1" s="58" t="s">
        <v>69</v>
      </c>
      <c r="E1" s="58" t="s">
        <v>70</v>
      </c>
      <c r="F1" s="58" t="s">
        <v>71</v>
      </c>
      <c r="G1" s="58" t="s">
        <v>72</v>
      </c>
    </row>
    <row r="2" spans="1:7" ht="12.75" customHeight="1" x14ac:dyDescent="0.3">
      <c r="A2" s="54">
        <v>2011848439</v>
      </c>
      <c r="B2" s="60" t="s">
        <v>73</v>
      </c>
      <c r="C2" s="60" t="s">
        <v>74</v>
      </c>
      <c r="D2" s="60" t="s">
        <v>75</v>
      </c>
      <c r="E2" s="53">
        <v>108</v>
      </c>
      <c r="F2" s="60" t="s">
        <v>76</v>
      </c>
      <c r="G2" s="60" t="s">
        <v>77</v>
      </c>
    </row>
    <row r="3" spans="1:7" ht="12.75" customHeight="1" x14ac:dyDescent="0.3">
      <c r="A3" s="54">
        <v>1810803569</v>
      </c>
      <c r="B3" s="60" t="s">
        <v>78</v>
      </c>
      <c r="C3" s="60" t="s">
        <v>79</v>
      </c>
      <c r="D3" s="60" t="s">
        <v>80</v>
      </c>
      <c r="E3" s="53">
        <v>740</v>
      </c>
      <c r="F3" s="60" t="s">
        <v>81</v>
      </c>
      <c r="G3" s="60" t="s">
        <v>77</v>
      </c>
    </row>
    <row r="4" spans="1:7" ht="12.75" customHeight="1" x14ac:dyDescent="0.3">
      <c r="A4" s="54">
        <v>1601654219</v>
      </c>
      <c r="B4" s="60" t="s">
        <v>82</v>
      </c>
      <c r="C4" s="60" t="s">
        <v>83</v>
      </c>
      <c r="D4" s="60" t="s">
        <v>84</v>
      </c>
      <c r="E4" s="53">
        <v>101</v>
      </c>
      <c r="F4" s="60" t="s">
        <v>76</v>
      </c>
      <c r="G4" s="60" t="s">
        <v>77</v>
      </c>
    </row>
    <row r="5" spans="1:7" ht="12.75" customHeight="1" x14ac:dyDescent="0.3">
      <c r="A5" s="61">
        <v>2109725449</v>
      </c>
      <c r="B5" s="59" t="s">
        <v>85</v>
      </c>
      <c r="C5" s="62" t="s">
        <v>86</v>
      </c>
      <c r="D5" s="62" t="s">
        <v>87</v>
      </c>
      <c r="E5" s="63">
        <v>270</v>
      </c>
      <c r="F5" s="62" t="s">
        <v>88</v>
      </c>
      <c r="G5" s="62" t="s">
        <v>89</v>
      </c>
    </row>
    <row r="6" spans="1:7" ht="12.75" customHeight="1" x14ac:dyDescent="0.3">
      <c r="A6" s="54">
        <v>2908513869</v>
      </c>
      <c r="B6" s="60" t="s">
        <v>90</v>
      </c>
      <c r="C6" s="60" t="s">
        <v>91</v>
      </c>
      <c r="D6" s="60" t="s">
        <v>84</v>
      </c>
      <c r="E6" s="53">
        <v>101</v>
      </c>
      <c r="F6" s="60" t="s">
        <v>76</v>
      </c>
      <c r="G6" s="60" t="s">
        <v>77</v>
      </c>
    </row>
    <row r="7" spans="1:7" ht="12.75" customHeight="1" x14ac:dyDescent="0.3">
      <c r="A7" s="54">
        <v>1711724629</v>
      </c>
      <c r="B7" s="60" t="s">
        <v>92</v>
      </c>
      <c r="C7" s="60" t="s">
        <v>93</v>
      </c>
      <c r="D7" s="60" t="s">
        <v>94</v>
      </c>
      <c r="E7" s="53">
        <v>108</v>
      </c>
      <c r="F7" s="60" t="s">
        <v>76</v>
      </c>
      <c r="G7" s="60" t="s">
        <v>77</v>
      </c>
    </row>
    <row r="8" spans="1:7" ht="12.75" customHeight="1" x14ac:dyDescent="0.3">
      <c r="A8" s="54">
        <v>709674649</v>
      </c>
      <c r="B8" s="60" t="s">
        <v>95</v>
      </c>
      <c r="C8" s="60" t="s">
        <v>96</v>
      </c>
      <c r="D8" s="60" t="s">
        <v>84</v>
      </c>
      <c r="E8" s="53">
        <v>101</v>
      </c>
      <c r="F8" s="60" t="s">
        <v>76</v>
      </c>
      <c r="G8" s="60" t="s">
        <v>77</v>
      </c>
    </row>
    <row r="9" spans="1:7" ht="12.75" customHeight="1" x14ac:dyDescent="0.3">
      <c r="A9" s="54">
        <v>1710615639</v>
      </c>
      <c r="B9" s="60" t="s">
        <v>97</v>
      </c>
      <c r="C9" s="60" t="s">
        <v>74</v>
      </c>
      <c r="D9" s="60" t="s">
        <v>75</v>
      </c>
      <c r="E9" s="53">
        <v>108</v>
      </c>
      <c r="F9" s="60" t="s">
        <v>76</v>
      </c>
      <c r="G9" s="60" t="s">
        <v>77</v>
      </c>
    </row>
    <row r="10" spans="1:7" ht="12.75" customHeight="1" x14ac:dyDescent="0.3">
      <c r="A10" s="54">
        <v>1904884469</v>
      </c>
      <c r="B10" s="60" t="s">
        <v>98</v>
      </c>
      <c r="C10" s="60" t="s">
        <v>99</v>
      </c>
      <c r="D10" s="60" t="s">
        <v>75</v>
      </c>
      <c r="E10" s="53">
        <v>108</v>
      </c>
      <c r="F10" s="60" t="s">
        <v>76</v>
      </c>
      <c r="G10" s="60" t="s">
        <v>77</v>
      </c>
    </row>
    <row r="11" spans="1:7" ht="12.75" customHeight="1" x14ac:dyDescent="0.3">
      <c r="A11" s="54">
        <v>1212872349</v>
      </c>
      <c r="B11" s="60" t="s">
        <v>100</v>
      </c>
      <c r="C11" s="60" t="s">
        <v>101</v>
      </c>
      <c r="D11" s="60" t="s">
        <v>102</v>
      </c>
      <c r="E11" s="53">
        <v>105</v>
      </c>
      <c r="F11" s="60" t="s">
        <v>76</v>
      </c>
      <c r="G11" s="60" t="s">
        <v>77</v>
      </c>
    </row>
    <row r="12" spans="1:7" ht="12.75" customHeight="1" x14ac:dyDescent="0.3">
      <c r="A12" s="54">
        <v>2009844399</v>
      </c>
      <c r="B12" s="60" t="s">
        <v>103</v>
      </c>
      <c r="C12" s="60" t="s">
        <v>99</v>
      </c>
      <c r="D12" s="60" t="s">
        <v>75</v>
      </c>
      <c r="E12" s="53">
        <v>108</v>
      </c>
      <c r="F12" s="60" t="s">
        <v>76</v>
      </c>
      <c r="G12" s="60" t="s">
        <v>77</v>
      </c>
    </row>
    <row r="13" spans="1:7" ht="12.75" customHeight="1" x14ac:dyDescent="0.3">
      <c r="A13" s="54">
        <v>1807605129</v>
      </c>
      <c r="B13" s="60" t="s">
        <v>104</v>
      </c>
      <c r="C13" s="60" t="s">
        <v>105</v>
      </c>
      <c r="D13" s="60" t="s">
        <v>106</v>
      </c>
      <c r="E13" s="53">
        <v>600</v>
      </c>
      <c r="F13" s="60" t="s">
        <v>107</v>
      </c>
      <c r="G13" s="60" t="s">
        <v>77</v>
      </c>
    </row>
    <row r="14" spans="1:7" ht="12.75" customHeight="1" x14ac:dyDescent="0.3">
      <c r="A14" s="54">
        <v>2211892219</v>
      </c>
      <c r="B14" s="60" t="s">
        <v>108</v>
      </c>
      <c r="C14" s="60" t="s">
        <v>109</v>
      </c>
      <c r="D14" s="60" t="s">
        <v>110</v>
      </c>
      <c r="E14" s="53">
        <v>600</v>
      </c>
      <c r="F14" s="60" t="s">
        <v>107</v>
      </c>
      <c r="G14" s="60" t="s">
        <v>77</v>
      </c>
    </row>
    <row r="15" spans="1:7" ht="12.75" customHeight="1" x14ac:dyDescent="0.3">
      <c r="A15" s="54">
        <v>1108632419</v>
      </c>
      <c r="B15" s="60" t="s">
        <v>111</v>
      </c>
      <c r="C15" s="60" t="s">
        <v>112</v>
      </c>
      <c r="D15" s="60" t="s">
        <v>113</v>
      </c>
      <c r="E15" s="53">
        <v>103</v>
      </c>
      <c r="F15" s="60" t="s">
        <v>76</v>
      </c>
      <c r="G15" s="60" t="s">
        <v>77</v>
      </c>
    </row>
    <row r="16" spans="1:7" ht="12.75" customHeight="1" x14ac:dyDescent="0.3">
      <c r="A16" s="54">
        <v>2406613309</v>
      </c>
      <c r="B16" s="60" t="s">
        <v>114</v>
      </c>
      <c r="C16" s="60" t="s">
        <v>115</v>
      </c>
      <c r="D16" s="60" t="s">
        <v>116</v>
      </c>
      <c r="E16" s="53">
        <v>105</v>
      </c>
      <c r="F16" s="60" t="s">
        <v>76</v>
      </c>
      <c r="G16" s="60" t="s">
        <v>77</v>
      </c>
    </row>
    <row r="17" spans="1:7" ht="12.75" customHeight="1" x14ac:dyDescent="0.3">
      <c r="A17" s="54">
        <v>509922099</v>
      </c>
      <c r="B17" s="60" t="s">
        <v>117</v>
      </c>
      <c r="C17" s="60" t="s">
        <v>112</v>
      </c>
      <c r="D17" s="60" t="s">
        <v>113</v>
      </c>
      <c r="E17" s="53">
        <v>103</v>
      </c>
      <c r="F17" s="60" t="s">
        <v>76</v>
      </c>
      <c r="G17" s="60" t="s">
        <v>77</v>
      </c>
    </row>
    <row r="18" spans="1:7" ht="12.75" customHeight="1" x14ac:dyDescent="0.3">
      <c r="A18" s="54">
        <v>1702912989</v>
      </c>
      <c r="B18" s="60" t="s">
        <v>118</v>
      </c>
      <c r="C18" s="60" t="s">
        <v>119</v>
      </c>
      <c r="D18" s="60" t="s">
        <v>120</v>
      </c>
      <c r="E18" s="53">
        <v>800</v>
      </c>
      <c r="F18" s="60" t="s">
        <v>121</v>
      </c>
      <c r="G18" s="60" t="s">
        <v>77</v>
      </c>
    </row>
    <row r="19" spans="1:7" ht="12.75" customHeight="1" x14ac:dyDescent="0.3">
      <c r="A19" s="54">
        <v>2405557009</v>
      </c>
      <c r="B19" s="60" t="s">
        <v>122</v>
      </c>
      <c r="C19" s="60" t="s">
        <v>105</v>
      </c>
      <c r="D19" s="60" t="s">
        <v>106</v>
      </c>
      <c r="E19" s="53">
        <v>600</v>
      </c>
      <c r="F19" s="60" t="s">
        <v>107</v>
      </c>
      <c r="G19" s="60" t="s">
        <v>77</v>
      </c>
    </row>
    <row r="20" spans="1:7" ht="12.75" customHeight="1" x14ac:dyDescent="0.3">
      <c r="A20" s="54">
        <v>2306902199</v>
      </c>
      <c r="B20" s="60" t="s">
        <v>123</v>
      </c>
      <c r="C20" s="60" t="s">
        <v>124</v>
      </c>
      <c r="D20" s="60" t="s">
        <v>125</v>
      </c>
      <c r="E20" s="53">
        <v>780</v>
      </c>
      <c r="F20" s="60" t="s">
        <v>126</v>
      </c>
      <c r="G20" s="60" t="s">
        <v>77</v>
      </c>
    </row>
    <row r="21" spans="1:7" ht="12.75" customHeight="1" x14ac:dyDescent="0.3">
      <c r="A21" s="54">
        <v>704902189</v>
      </c>
      <c r="B21" s="60" t="s">
        <v>127</v>
      </c>
      <c r="C21" s="60" t="s">
        <v>119</v>
      </c>
      <c r="D21" s="60" t="s">
        <v>120</v>
      </c>
      <c r="E21" s="53">
        <v>800</v>
      </c>
      <c r="F21" s="60" t="s">
        <v>121</v>
      </c>
      <c r="G21" s="60" t="s">
        <v>77</v>
      </c>
    </row>
    <row r="22" spans="1:7" ht="12.75" customHeight="1" x14ac:dyDescent="0.3">
      <c r="A22" s="54">
        <v>206724129</v>
      </c>
      <c r="B22" s="60" t="s">
        <v>128</v>
      </c>
      <c r="C22" s="60" t="s">
        <v>129</v>
      </c>
      <c r="D22" s="60" t="s">
        <v>130</v>
      </c>
      <c r="E22" s="53">
        <v>700</v>
      </c>
      <c r="F22" s="60" t="s">
        <v>131</v>
      </c>
      <c r="G22" s="60" t="s">
        <v>77</v>
      </c>
    </row>
    <row r="23" spans="1:7" ht="12.75" customHeight="1" x14ac:dyDescent="0.3">
      <c r="A23" s="54">
        <v>1511562079</v>
      </c>
      <c r="B23" s="60" t="s">
        <v>132</v>
      </c>
      <c r="C23" s="60" t="s">
        <v>133</v>
      </c>
      <c r="D23" s="60" t="s">
        <v>134</v>
      </c>
      <c r="E23" s="53">
        <v>109</v>
      </c>
      <c r="F23" s="60" t="s">
        <v>76</v>
      </c>
      <c r="G23" s="60" t="s">
        <v>77</v>
      </c>
    </row>
    <row r="24" spans="1:7" ht="12.75" customHeight="1" x14ac:dyDescent="0.3">
      <c r="A24" s="54">
        <v>2712514919</v>
      </c>
      <c r="B24" s="60" t="s">
        <v>132</v>
      </c>
      <c r="C24" s="60" t="s">
        <v>135</v>
      </c>
      <c r="D24" s="60" t="s">
        <v>136</v>
      </c>
      <c r="E24" s="53">
        <v>580</v>
      </c>
      <c r="F24" s="60" t="s">
        <v>137</v>
      </c>
      <c r="G24" s="60" t="s">
        <v>77</v>
      </c>
    </row>
    <row r="25" spans="1:7" ht="12.75" customHeight="1" x14ac:dyDescent="0.3">
      <c r="A25" s="54">
        <v>1609713479</v>
      </c>
      <c r="B25" s="60" t="s">
        <v>138</v>
      </c>
      <c r="C25" s="60" t="s">
        <v>139</v>
      </c>
      <c r="D25" s="60" t="s">
        <v>140</v>
      </c>
      <c r="E25" s="53">
        <v>400</v>
      </c>
      <c r="F25" s="60" t="s">
        <v>141</v>
      </c>
      <c r="G25" s="60" t="s">
        <v>77</v>
      </c>
    </row>
    <row r="26" spans="1:7" ht="12.75" customHeight="1" x14ac:dyDescent="0.3">
      <c r="A26" s="54">
        <v>401694239</v>
      </c>
      <c r="B26" s="60" t="s">
        <v>142</v>
      </c>
      <c r="C26" s="60" t="s">
        <v>143</v>
      </c>
      <c r="D26" s="60" t="s">
        <v>144</v>
      </c>
      <c r="E26" s="53">
        <v>203</v>
      </c>
      <c r="F26" s="60" t="s">
        <v>145</v>
      </c>
      <c r="G26" s="60" t="s">
        <v>77</v>
      </c>
    </row>
    <row r="27" spans="1:7" ht="12.75" customHeight="1" x14ac:dyDescent="0.3">
      <c r="A27" s="54">
        <v>2307932989</v>
      </c>
      <c r="B27" s="60" t="s">
        <v>146</v>
      </c>
      <c r="C27" s="60" t="s">
        <v>105</v>
      </c>
      <c r="D27" s="60" t="s">
        <v>106</v>
      </c>
      <c r="E27" s="53">
        <v>600</v>
      </c>
      <c r="F27" s="60" t="s">
        <v>107</v>
      </c>
      <c r="G27" s="60" t="s">
        <v>77</v>
      </c>
    </row>
    <row r="28" spans="1:7" ht="12.75" customHeight="1" x14ac:dyDescent="0.3">
      <c r="A28" s="54">
        <v>2409892559</v>
      </c>
      <c r="B28" s="60" t="s">
        <v>147</v>
      </c>
      <c r="C28" s="60" t="s">
        <v>148</v>
      </c>
      <c r="D28" s="60" t="s">
        <v>149</v>
      </c>
      <c r="E28" s="53">
        <v>170</v>
      </c>
      <c r="F28" s="60" t="s">
        <v>150</v>
      </c>
      <c r="G28" s="60" t="s">
        <v>77</v>
      </c>
    </row>
    <row r="29" spans="1:7" ht="12.75" customHeight="1" x14ac:dyDescent="0.3">
      <c r="A29" s="54">
        <v>2204722139</v>
      </c>
      <c r="B29" s="60" t="s">
        <v>151</v>
      </c>
      <c r="C29" s="60" t="s">
        <v>152</v>
      </c>
      <c r="D29" s="60" t="s">
        <v>84</v>
      </c>
      <c r="E29" s="53">
        <v>101</v>
      </c>
      <c r="F29" s="60" t="s">
        <v>76</v>
      </c>
      <c r="G29" s="60" t="s">
        <v>77</v>
      </c>
    </row>
    <row r="30" spans="1:7" ht="12.75" customHeight="1" x14ac:dyDescent="0.3">
      <c r="A30">
        <v>2012592159</v>
      </c>
      <c r="B30" s="59" t="s">
        <v>153</v>
      </c>
      <c r="C30" s="62" t="s">
        <v>154</v>
      </c>
      <c r="D30" s="62" t="s">
        <v>110</v>
      </c>
      <c r="E30" s="63">
        <v>600</v>
      </c>
      <c r="F30" s="62" t="s">
        <v>107</v>
      </c>
      <c r="G30" s="62" t="s">
        <v>155</v>
      </c>
    </row>
    <row r="31" spans="1:7" ht="12.75" customHeight="1" x14ac:dyDescent="0.3">
      <c r="A31" s="54">
        <v>807862129</v>
      </c>
      <c r="B31" s="60" t="s">
        <v>156</v>
      </c>
      <c r="C31" s="60" t="s">
        <v>112</v>
      </c>
      <c r="D31" s="60" t="s">
        <v>113</v>
      </c>
      <c r="E31" s="53">
        <v>103</v>
      </c>
      <c r="F31" s="60" t="s">
        <v>76</v>
      </c>
      <c r="G31" s="60" t="s">
        <v>77</v>
      </c>
    </row>
    <row r="32" spans="1:7" ht="12.75" customHeight="1" x14ac:dyDescent="0.3">
      <c r="A32" s="54">
        <v>305482729</v>
      </c>
      <c r="B32" s="60" t="s">
        <v>157</v>
      </c>
      <c r="C32" s="60" t="s">
        <v>158</v>
      </c>
      <c r="D32" s="60" t="s">
        <v>159</v>
      </c>
      <c r="E32" s="53">
        <v>105</v>
      </c>
      <c r="F32" s="60" t="s">
        <v>76</v>
      </c>
      <c r="G32" s="60" t="s">
        <v>77</v>
      </c>
    </row>
    <row r="33" spans="1:7" ht="12.75" customHeight="1" x14ac:dyDescent="0.3">
      <c r="A33" s="54">
        <v>2103744939</v>
      </c>
      <c r="B33" s="60" t="s">
        <v>160</v>
      </c>
      <c r="C33" s="60" t="s">
        <v>161</v>
      </c>
      <c r="D33" s="60" t="s">
        <v>162</v>
      </c>
      <c r="E33" s="53">
        <v>101</v>
      </c>
      <c r="F33" s="60" t="s">
        <v>76</v>
      </c>
      <c r="G33" s="60" t="s">
        <v>77</v>
      </c>
    </row>
    <row r="34" spans="1:7" ht="12.75" customHeight="1" x14ac:dyDescent="0.3">
      <c r="A34" s="54">
        <v>2604834989</v>
      </c>
      <c r="B34" s="60" t="s">
        <v>163</v>
      </c>
      <c r="C34" s="60" t="s">
        <v>164</v>
      </c>
      <c r="D34" s="60" t="s">
        <v>165</v>
      </c>
      <c r="E34" s="53">
        <v>110</v>
      </c>
      <c r="F34" s="60" t="s">
        <v>76</v>
      </c>
      <c r="G34" s="60" t="s">
        <v>77</v>
      </c>
    </row>
    <row r="35" spans="1:7" ht="12.75" customHeight="1" x14ac:dyDescent="0.3">
      <c r="A35" s="54">
        <v>303803399</v>
      </c>
      <c r="B35" s="60" t="s">
        <v>166</v>
      </c>
      <c r="C35" s="60" t="s">
        <v>167</v>
      </c>
      <c r="D35" s="60" t="s">
        <v>168</v>
      </c>
      <c r="E35" s="53">
        <v>109</v>
      </c>
      <c r="F35" s="60" t="s">
        <v>76</v>
      </c>
      <c r="G35" s="60" t="s">
        <v>77</v>
      </c>
    </row>
    <row r="36" spans="1:7" ht="12.75" customHeight="1" x14ac:dyDescent="0.3">
      <c r="A36" s="54">
        <v>2208604509</v>
      </c>
      <c r="B36" s="60" t="s">
        <v>169</v>
      </c>
      <c r="C36" s="60" t="s">
        <v>148</v>
      </c>
      <c r="D36" s="60" t="s">
        <v>149</v>
      </c>
      <c r="E36" s="53">
        <v>170</v>
      </c>
      <c r="F36" s="60" t="s">
        <v>150</v>
      </c>
      <c r="G36" s="60" t="s">
        <v>77</v>
      </c>
    </row>
    <row r="37" spans="1:7" ht="12.75" customHeight="1" x14ac:dyDescent="0.3">
      <c r="A37" s="54">
        <v>2606834709</v>
      </c>
      <c r="B37" s="60" t="s">
        <v>170</v>
      </c>
      <c r="C37" s="60" t="s">
        <v>171</v>
      </c>
      <c r="D37" s="60" t="s">
        <v>172</v>
      </c>
      <c r="E37" s="53">
        <v>111</v>
      </c>
      <c r="F37" s="60" t="s">
        <v>76</v>
      </c>
      <c r="G37" s="60" t="s">
        <v>77</v>
      </c>
    </row>
    <row r="38" spans="1:7" ht="12.75" customHeight="1" x14ac:dyDescent="0.3">
      <c r="A38" s="54">
        <v>2907655449</v>
      </c>
      <c r="B38" s="60" t="s">
        <v>173</v>
      </c>
      <c r="C38" s="60" t="s">
        <v>174</v>
      </c>
      <c r="D38" s="60" t="s">
        <v>175</v>
      </c>
      <c r="E38" s="53">
        <v>220</v>
      </c>
      <c r="F38" s="60" t="s">
        <v>176</v>
      </c>
      <c r="G38" s="60" t="s">
        <v>77</v>
      </c>
    </row>
    <row r="39" spans="1:7" ht="12.75" customHeight="1" x14ac:dyDescent="0.3">
      <c r="A39" s="54">
        <v>1809733469</v>
      </c>
      <c r="B39" s="60" t="s">
        <v>177</v>
      </c>
      <c r="C39" s="60" t="s">
        <v>178</v>
      </c>
      <c r="D39" s="60" t="s">
        <v>179</v>
      </c>
      <c r="E39" s="53">
        <v>105</v>
      </c>
      <c r="F39" s="60" t="s">
        <v>76</v>
      </c>
      <c r="G39" s="60" t="s">
        <v>77</v>
      </c>
    </row>
    <row r="40" spans="1:7" ht="12.75" customHeight="1" x14ac:dyDescent="0.3">
      <c r="A40" s="54">
        <v>908753889</v>
      </c>
      <c r="B40" s="60" t="s">
        <v>180</v>
      </c>
      <c r="C40" s="60" t="s">
        <v>181</v>
      </c>
      <c r="D40" s="60" t="s">
        <v>182</v>
      </c>
      <c r="E40" s="53">
        <v>101</v>
      </c>
      <c r="F40" s="60" t="s">
        <v>76</v>
      </c>
      <c r="G40" s="60" t="s">
        <v>77</v>
      </c>
    </row>
    <row r="41" spans="1:7" ht="12.75" customHeight="1" x14ac:dyDescent="0.3">
      <c r="A41" s="54">
        <v>302882039</v>
      </c>
      <c r="B41" s="60" t="s">
        <v>183</v>
      </c>
      <c r="C41" s="60" t="s">
        <v>184</v>
      </c>
      <c r="D41" s="60" t="s">
        <v>185</v>
      </c>
      <c r="E41" s="53">
        <v>270</v>
      </c>
      <c r="F41" s="60" t="s">
        <v>88</v>
      </c>
      <c r="G41" s="60" t="s">
        <v>77</v>
      </c>
    </row>
    <row r="42" spans="1:7" ht="12.75" customHeight="1" x14ac:dyDescent="0.3">
      <c r="A42" s="54">
        <v>2410606329</v>
      </c>
      <c r="B42" s="60" t="s">
        <v>186</v>
      </c>
      <c r="C42" s="60" t="s">
        <v>187</v>
      </c>
      <c r="D42" s="60" t="s">
        <v>188</v>
      </c>
      <c r="E42" s="53">
        <v>105</v>
      </c>
      <c r="F42" s="60" t="s">
        <v>76</v>
      </c>
      <c r="G42" s="60" t="s">
        <v>77</v>
      </c>
    </row>
    <row r="43" spans="1:7" ht="12.75" customHeight="1" x14ac:dyDescent="0.3">
      <c r="A43" s="54">
        <v>106793389</v>
      </c>
      <c r="B43" s="60" t="s">
        <v>189</v>
      </c>
      <c r="C43" s="60" t="s">
        <v>93</v>
      </c>
      <c r="D43" s="60" t="s">
        <v>190</v>
      </c>
      <c r="E43" s="53">
        <v>108</v>
      </c>
      <c r="F43" s="60" t="s">
        <v>76</v>
      </c>
      <c r="G43" s="60" t="s">
        <v>191</v>
      </c>
    </row>
    <row r="44" spans="1:7" ht="12.75" customHeight="1" x14ac:dyDescent="0.3">
      <c r="A44" s="54">
        <v>1402584909</v>
      </c>
      <c r="B44" s="60" t="s">
        <v>192</v>
      </c>
      <c r="C44" s="60" t="s">
        <v>193</v>
      </c>
      <c r="D44" s="60" t="s">
        <v>194</v>
      </c>
      <c r="E44" s="53">
        <v>108</v>
      </c>
      <c r="F44" s="60" t="s">
        <v>76</v>
      </c>
      <c r="G44" s="60" t="s">
        <v>77</v>
      </c>
    </row>
    <row r="45" spans="1:7" ht="12.75" customHeight="1" x14ac:dyDescent="0.3">
      <c r="A45" s="54">
        <v>2811774789</v>
      </c>
      <c r="B45" s="60" t="s">
        <v>195</v>
      </c>
      <c r="C45" s="60" t="s">
        <v>196</v>
      </c>
      <c r="D45" s="60" t="s">
        <v>197</v>
      </c>
      <c r="E45" s="53">
        <v>105</v>
      </c>
      <c r="F45" s="60" t="s">
        <v>76</v>
      </c>
      <c r="G45" s="60" t="s">
        <v>77</v>
      </c>
    </row>
    <row r="46" spans="1:7" ht="12.75" customHeight="1" x14ac:dyDescent="0.3">
      <c r="A46" s="54">
        <v>905853639</v>
      </c>
      <c r="B46" s="60" t="s">
        <v>198</v>
      </c>
      <c r="C46" s="60" t="s">
        <v>174</v>
      </c>
      <c r="D46" s="60" t="s">
        <v>175</v>
      </c>
      <c r="E46" s="53">
        <v>220</v>
      </c>
      <c r="F46" s="60" t="s">
        <v>176</v>
      </c>
      <c r="G46" s="60" t="s">
        <v>77</v>
      </c>
    </row>
    <row r="47" spans="1:7" ht="12.75" customHeight="1" x14ac:dyDescent="0.3">
      <c r="A47" s="54"/>
      <c r="B47" s="60" t="s">
        <v>199</v>
      </c>
      <c r="C47" s="60" t="s">
        <v>200</v>
      </c>
      <c r="D47" s="60" t="s">
        <v>201</v>
      </c>
      <c r="E47" s="53">
        <v>104</v>
      </c>
      <c r="F47" s="60" t="s">
        <v>76</v>
      </c>
      <c r="G47" s="60" t="s">
        <v>77</v>
      </c>
    </row>
    <row r="48" spans="1:7" ht="12.75" customHeight="1" x14ac:dyDescent="0.3">
      <c r="A48" s="54">
        <v>804532729</v>
      </c>
      <c r="B48" s="60" t="s">
        <v>202</v>
      </c>
      <c r="C48" s="60" t="s">
        <v>203</v>
      </c>
      <c r="D48" s="60" t="s">
        <v>84</v>
      </c>
      <c r="E48" s="53">
        <v>101</v>
      </c>
      <c r="F48" s="60" t="s">
        <v>76</v>
      </c>
      <c r="G48" s="60" t="s">
        <v>77</v>
      </c>
    </row>
    <row r="49" spans="1:7" ht="12.75" customHeight="1" x14ac:dyDescent="0.3">
      <c r="A49" s="54">
        <v>2805694459</v>
      </c>
      <c r="B49" s="60" t="s">
        <v>204</v>
      </c>
      <c r="C49" s="60" t="s">
        <v>119</v>
      </c>
      <c r="D49" s="60" t="s">
        <v>120</v>
      </c>
      <c r="E49" s="53">
        <v>800</v>
      </c>
      <c r="F49" s="60" t="s">
        <v>121</v>
      </c>
      <c r="G49" s="60" t="s">
        <v>77</v>
      </c>
    </row>
    <row r="50" spans="1:7" ht="12.75" customHeight="1" x14ac:dyDescent="0.3">
      <c r="A50" s="54">
        <v>909913299</v>
      </c>
      <c r="B50" s="60" t="s">
        <v>205</v>
      </c>
      <c r="C50" s="60" t="s">
        <v>174</v>
      </c>
      <c r="D50" s="60" t="s">
        <v>175</v>
      </c>
      <c r="E50" s="53">
        <v>220</v>
      </c>
      <c r="F50" s="60" t="s">
        <v>176</v>
      </c>
      <c r="G50" s="60" t="s">
        <v>77</v>
      </c>
    </row>
    <row r="51" spans="1:7" ht="12.75" customHeight="1" x14ac:dyDescent="0.3">
      <c r="A51" s="54">
        <v>801814939</v>
      </c>
      <c r="B51" s="60" t="s">
        <v>206</v>
      </c>
      <c r="C51" s="60" t="s">
        <v>148</v>
      </c>
      <c r="D51" s="60" t="s">
        <v>149</v>
      </c>
      <c r="E51" s="53">
        <v>170</v>
      </c>
      <c r="F51" s="60" t="s">
        <v>150</v>
      </c>
      <c r="G51" s="60" t="s">
        <v>77</v>
      </c>
    </row>
    <row r="52" spans="1:7" ht="12.75" customHeight="1" x14ac:dyDescent="0.3">
      <c r="A52" s="54">
        <v>509745029</v>
      </c>
      <c r="B52" s="60" t="s">
        <v>207</v>
      </c>
      <c r="C52" s="60" t="s">
        <v>208</v>
      </c>
      <c r="D52" s="60" t="s">
        <v>209</v>
      </c>
      <c r="E52" s="53">
        <v>201</v>
      </c>
      <c r="F52" s="60" t="s">
        <v>145</v>
      </c>
      <c r="G52" s="60" t="s">
        <v>77</v>
      </c>
    </row>
    <row r="53" spans="1:7" ht="12.75" customHeight="1" x14ac:dyDescent="0.3">
      <c r="A53" s="54">
        <v>1012462139</v>
      </c>
      <c r="B53" s="60" t="s">
        <v>210</v>
      </c>
      <c r="C53" s="60" t="s">
        <v>105</v>
      </c>
      <c r="D53" s="60" t="s">
        <v>106</v>
      </c>
      <c r="E53" s="53">
        <v>600</v>
      </c>
      <c r="F53" s="60" t="s">
        <v>107</v>
      </c>
      <c r="G53" s="60" t="s">
        <v>77</v>
      </c>
    </row>
    <row r="54" spans="1:7" ht="12.75" customHeight="1" x14ac:dyDescent="0.3">
      <c r="A54" s="54">
        <v>2607473049</v>
      </c>
      <c r="B54" s="60" t="s">
        <v>211</v>
      </c>
      <c r="C54" s="60" t="s">
        <v>212</v>
      </c>
      <c r="D54" s="60" t="s">
        <v>194</v>
      </c>
      <c r="E54" s="53">
        <v>108</v>
      </c>
      <c r="F54" s="60" t="s">
        <v>76</v>
      </c>
      <c r="G54" s="60" t="s">
        <v>77</v>
      </c>
    </row>
    <row r="55" spans="1:7" ht="12.75" customHeight="1" x14ac:dyDescent="0.3">
      <c r="A55" s="54">
        <v>1409684209</v>
      </c>
      <c r="B55" s="60" t="s">
        <v>213</v>
      </c>
      <c r="C55" s="60" t="s">
        <v>143</v>
      </c>
      <c r="D55" s="60" t="s">
        <v>144</v>
      </c>
      <c r="E55" s="53">
        <v>203</v>
      </c>
      <c r="F55" s="60" t="s">
        <v>145</v>
      </c>
      <c r="G55" s="60" t="s">
        <v>77</v>
      </c>
    </row>
    <row r="56" spans="1:7" ht="12.75" customHeight="1" x14ac:dyDescent="0.3">
      <c r="A56" s="54">
        <v>707615649</v>
      </c>
      <c r="B56" s="60" t="s">
        <v>214</v>
      </c>
      <c r="C56" s="60" t="s">
        <v>215</v>
      </c>
      <c r="D56" s="60" t="s">
        <v>216</v>
      </c>
      <c r="E56" s="53">
        <v>101</v>
      </c>
      <c r="F56" s="60" t="s">
        <v>76</v>
      </c>
      <c r="G56" s="60" t="s">
        <v>77</v>
      </c>
    </row>
    <row r="57" spans="1:7" ht="12.75" customHeight="1" x14ac:dyDescent="0.3">
      <c r="A57" s="54">
        <v>1605795879</v>
      </c>
      <c r="B57" s="60" t="s">
        <v>217</v>
      </c>
      <c r="C57" s="60" t="s">
        <v>208</v>
      </c>
      <c r="D57" s="60" t="s">
        <v>209</v>
      </c>
      <c r="E57" s="53">
        <v>201</v>
      </c>
      <c r="F57" s="60" t="s">
        <v>145</v>
      </c>
      <c r="G57" s="60" t="s">
        <v>77</v>
      </c>
    </row>
    <row r="58" spans="1:7" ht="12.75" customHeight="1" x14ac:dyDescent="0.3">
      <c r="A58" s="54">
        <v>1804754789</v>
      </c>
      <c r="B58" s="60" t="s">
        <v>218</v>
      </c>
      <c r="C58" s="60" t="s">
        <v>219</v>
      </c>
      <c r="D58" s="60" t="s">
        <v>220</v>
      </c>
      <c r="E58" s="53">
        <v>200</v>
      </c>
      <c r="F58" s="60" t="s">
        <v>145</v>
      </c>
      <c r="G58" s="60" t="s">
        <v>77</v>
      </c>
    </row>
    <row r="59" spans="1:7" ht="12.75" customHeight="1" x14ac:dyDescent="0.3">
      <c r="A59" s="54">
        <v>2511652979</v>
      </c>
      <c r="B59" s="60" t="s">
        <v>221</v>
      </c>
      <c r="C59" s="60" t="s">
        <v>222</v>
      </c>
      <c r="D59" s="60" t="s">
        <v>223</v>
      </c>
      <c r="E59" s="53">
        <v>201</v>
      </c>
      <c r="F59" s="60" t="s">
        <v>224</v>
      </c>
      <c r="G59" s="60" t="s">
        <v>77</v>
      </c>
    </row>
    <row r="60" spans="1:7" ht="12.75" customHeight="1" x14ac:dyDescent="0.3">
      <c r="A60" s="54">
        <v>1110932889</v>
      </c>
      <c r="B60" s="60" t="s">
        <v>225</v>
      </c>
      <c r="C60" s="60" t="s">
        <v>226</v>
      </c>
      <c r="D60" s="60" t="s">
        <v>227</v>
      </c>
      <c r="E60" s="53">
        <v>700</v>
      </c>
      <c r="F60" s="60" t="s">
        <v>131</v>
      </c>
      <c r="G60" s="60" t="s">
        <v>77</v>
      </c>
    </row>
    <row r="61" spans="1:7" ht="12.75" customHeight="1" x14ac:dyDescent="0.3">
      <c r="A61" s="54">
        <v>308643369</v>
      </c>
      <c r="B61" s="60" t="s">
        <v>228</v>
      </c>
      <c r="C61" s="60" t="s">
        <v>229</v>
      </c>
      <c r="D61" s="60" t="s">
        <v>106</v>
      </c>
      <c r="E61" s="53">
        <v>600</v>
      </c>
      <c r="F61" s="60" t="s">
        <v>107</v>
      </c>
      <c r="G61" s="60" t="s">
        <v>77</v>
      </c>
    </row>
    <row r="62" spans="1:7" ht="12.75" customHeight="1" x14ac:dyDescent="0.3">
      <c r="A62" s="54">
        <v>301923119</v>
      </c>
      <c r="B62" s="60" t="s">
        <v>230</v>
      </c>
      <c r="C62" s="60" t="s">
        <v>231</v>
      </c>
      <c r="D62" s="60" t="s">
        <v>232</v>
      </c>
      <c r="E62" s="53">
        <v>210</v>
      </c>
      <c r="F62" s="60" t="s">
        <v>233</v>
      </c>
      <c r="G62" s="60" t="s">
        <v>77</v>
      </c>
    </row>
    <row r="63" spans="1:7" ht="12.75" customHeight="1" x14ac:dyDescent="0.3">
      <c r="A63" s="54">
        <v>2906507719</v>
      </c>
      <c r="B63" s="60" t="s">
        <v>234</v>
      </c>
      <c r="C63" s="60" t="s">
        <v>200</v>
      </c>
      <c r="D63" s="60" t="s">
        <v>201</v>
      </c>
      <c r="E63" s="53">
        <v>104</v>
      </c>
      <c r="F63" s="60" t="s">
        <v>76</v>
      </c>
      <c r="G63" s="60" t="s">
        <v>77</v>
      </c>
    </row>
    <row r="64" spans="1:7" ht="12.75" customHeight="1" x14ac:dyDescent="0.3">
      <c r="A64" s="54">
        <v>1702675679</v>
      </c>
      <c r="B64" s="60" t="s">
        <v>235</v>
      </c>
      <c r="C64" s="60" t="s">
        <v>236</v>
      </c>
      <c r="D64" s="60" t="s">
        <v>237</v>
      </c>
      <c r="E64" s="53">
        <v>550</v>
      </c>
      <c r="F64" s="60" t="s">
        <v>238</v>
      </c>
      <c r="G64" s="60" t="s">
        <v>77</v>
      </c>
    </row>
    <row r="65" spans="1:7" ht="12.75" customHeight="1" x14ac:dyDescent="0.3">
      <c r="A65" s="54">
        <v>911473359</v>
      </c>
      <c r="B65" s="60" t="s">
        <v>239</v>
      </c>
      <c r="C65" s="60" t="s">
        <v>240</v>
      </c>
      <c r="D65" s="60" t="s">
        <v>241</v>
      </c>
      <c r="E65" s="53">
        <v>103</v>
      </c>
      <c r="F65" s="60" t="s">
        <v>76</v>
      </c>
      <c r="G65" s="60" t="s">
        <v>77</v>
      </c>
    </row>
    <row r="66" spans="1:7" ht="12.75" customHeight="1" x14ac:dyDescent="0.3">
      <c r="A66" s="54">
        <v>302922439</v>
      </c>
      <c r="B66" s="60" t="s">
        <v>242</v>
      </c>
      <c r="C66" s="60" t="s">
        <v>243</v>
      </c>
      <c r="D66" s="60" t="s">
        <v>244</v>
      </c>
      <c r="E66" s="53">
        <v>640</v>
      </c>
      <c r="F66" s="60" t="s">
        <v>245</v>
      </c>
      <c r="G66" s="60" t="s">
        <v>77</v>
      </c>
    </row>
    <row r="67" spans="1:7" ht="12.75" customHeight="1" x14ac:dyDescent="0.3">
      <c r="A67" s="54">
        <v>2503882689</v>
      </c>
      <c r="B67" s="60" t="s">
        <v>246</v>
      </c>
      <c r="C67" s="60" t="s">
        <v>247</v>
      </c>
      <c r="D67" s="60" t="s">
        <v>182</v>
      </c>
      <c r="E67" s="53">
        <v>101</v>
      </c>
      <c r="F67" s="60" t="s">
        <v>76</v>
      </c>
      <c r="G67" s="60" t="s">
        <v>77</v>
      </c>
    </row>
    <row r="68" spans="1:7" ht="12.75" customHeight="1" x14ac:dyDescent="0.3">
      <c r="A68" s="54">
        <v>2108702969</v>
      </c>
      <c r="B68" s="60" t="s">
        <v>248</v>
      </c>
      <c r="C68" s="60" t="s">
        <v>200</v>
      </c>
      <c r="D68" s="60" t="s">
        <v>201</v>
      </c>
      <c r="E68" s="53">
        <v>104</v>
      </c>
      <c r="F68" s="60" t="s">
        <v>76</v>
      </c>
      <c r="G68" s="60" t="s">
        <v>77</v>
      </c>
    </row>
    <row r="69" spans="1:7" ht="12.75" customHeight="1" x14ac:dyDescent="0.3">
      <c r="A69" s="54">
        <v>3005693829</v>
      </c>
      <c r="B69" s="60" t="s">
        <v>249</v>
      </c>
      <c r="C69" s="60" t="s">
        <v>119</v>
      </c>
      <c r="D69" s="60" t="s">
        <v>120</v>
      </c>
      <c r="E69" s="53">
        <v>800</v>
      </c>
      <c r="F69" s="60" t="s">
        <v>121</v>
      </c>
      <c r="G69" s="60" t="s">
        <v>77</v>
      </c>
    </row>
    <row r="70" spans="1:7" ht="12.75" customHeight="1" x14ac:dyDescent="0.3">
      <c r="A70" s="54">
        <v>211764009</v>
      </c>
      <c r="B70" s="60" t="s">
        <v>250</v>
      </c>
      <c r="C70" s="60" t="s">
        <v>222</v>
      </c>
      <c r="D70" s="60" t="s">
        <v>223</v>
      </c>
      <c r="E70" s="53">
        <v>201</v>
      </c>
      <c r="F70" s="60" t="s">
        <v>224</v>
      </c>
      <c r="G70" s="60" t="s">
        <v>77</v>
      </c>
    </row>
    <row r="71" spans="1:7" ht="12.75" customHeight="1" x14ac:dyDescent="0.3">
      <c r="A71" s="54">
        <v>906866239</v>
      </c>
      <c r="B71" s="60" t="s">
        <v>251</v>
      </c>
      <c r="C71" s="60" t="s">
        <v>252</v>
      </c>
      <c r="D71" s="60" t="s">
        <v>253</v>
      </c>
      <c r="E71" s="53">
        <v>801</v>
      </c>
      <c r="F71" s="60" t="s">
        <v>121</v>
      </c>
      <c r="G71" s="60" t="s">
        <v>77</v>
      </c>
    </row>
    <row r="72" spans="1:7" ht="12.75" customHeight="1" x14ac:dyDescent="0.3">
      <c r="A72" s="54">
        <v>801524269</v>
      </c>
      <c r="B72" s="60" t="s">
        <v>254</v>
      </c>
      <c r="C72" s="60" t="s">
        <v>143</v>
      </c>
      <c r="D72" s="60" t="s">
        <v>144</v>
      </c>
      <c r="E72" s="53">
        <v>203</v>
      </c>
      <c r="F72" s="60" t="s">
        <v>145</v>
      </c>
      <c r="G72" s="60" t="s">
        <v>77</v>
      </c>
    </row>
    <row r="73" spans="1:7" ht="12.75" customHeight="1" x14ac:dyDescent="0.3">
      <c r="A73" s="54">
        <v>1302715539</v>
      </c>
      <c r="B73" s="60" t="s">
        <v>255</v>
      </c>
      <c r="C73" s="60" t="s">
        <v>256</v>
      </c>
      <c r="D73" s="60" t="s">
        <v>257</v>
      </c>
      <c r="E73" s="53">
        <v>108</v>
      </c>
      <c r="F73" s="60" t="s">
        <v>76</v>
      </c>
      <c r="G73" s="60" t="s">
        <v>77</v>
      </c>
    </row>
    <row r="74" spans="1:7" ht="12.75" customHeight="1" x14ac:dyDescent="0.3">
      <c r="A74" s="54">
        <v>306753049</v>
      </c>
      <c r="B74" s="60" t="s">
        <v>258</v>
      </c>
      <c r="C74" s="60" t="s">
        <v>259</v>
      </c>
      <c r="D74" s="60" t="s">
        <v>84</v>
      </c>
      <c r="E74" s="53">
        <v>101</v>
      </c>
      <c r="F74" s="60" t="s">
        <v>76</v>
      </c>
      <c r="G74" s="60" t="s">
        <v>77</v>
      </c>
    </row>
    <row r="75" spans="1:7" ht="12.75" customHeight="1" x14ac:dyDescent="0.3">
      <c r="A75" s="54">
        <v>2512794469</v>
      </c>
      <c r="B75" s="60" t="s">
        <v>260</v>
      </c>
      <c r="C75" s="60" t="s">
        <v>109</v>
      </c>
      <c r="D75" s="60" t="s">
        <v>110</v>
      </c>
      <c r="E75" s="53">
        <v>600</v>
      </c>
      <c r="F75" s="60" t="s">
        <v>107</v>
      </c>
      <c r="G75" s="60" t="s">
        <v>77</v>
      </c>
    </row>
    <row r="76" spans="1:7" ht="12.75" customHeight="1" x14ac:dyDescent="0.3">
      <c r="A76" s="54">
        <v>611592319</v>
      </c>
      <c r="B76" s="60" t="s">
        <v>261</v>
      </c>
      <c r="C76" s="60" t="s">
        <v>262</v>
      </c>
      <c r="D76" s="60" t="s">
        <v>263</v>
      </c>
      <c r="E76" s="53">
        <v>110</v>
      </c>
      <c r="F76" s="60" t="s">
        <v>76</v>
      </c>
      <c r="G76" s="60" t="s">
        <v>77</v>
      </c>
    </row>
    <row r="77" spans="1:7" ht="12.75" customHeight="1" x14ac:dyDescent="0.3">
      <c r="A77" s="54">
        <v>2104527299</v>
      </c>
      <c r="B77" s="60" t="s">
        <v>264</v>
      </c>
      <c r="C77" s="60" t="s">
        <v>265</v>
      </c>
      <c r="D77" s="60" t="s">
        <v>194</v>
      </c>
      <c r="E77" s="53">
        <v>108</v>
      </c>
      <c r="F77" s="60" t="s">
        <v>76</v>
      </c>
      <c r="G77" s="60" t="s">
        <v>77</v>
      </c>
    </row>
    <row r="78" spans="1:7" ht="12.75" customHeight="1" x14ac:dyDescent="0.3">
      <c r="A78" s="54">
        <v>3108522369</v>
      </c>
      <c r="B78" s="60" t="s">
        <v>266</v>
      </c>
      <c r="C78" s="60" t="s">
        <v>267</v>
      </c>
      <c r="D78" s="60" t="s">
        <v>268</v>
      </c>
      <c r="E78" s="53">
        <v>108</v>
      </c>
      <c r="F78" s="60" t="s">
        <v>76</v>
      </c>
      <c r="G78" s="60" t="s">
        <v>77</v>
      </c>
    </row>
    <row r="79" spans="1:7" ht="12.75" customHeight="1" x14ac:dyDescent="0.3">
      <c r="A79" s="54">
        <v>706512549</v>
      </c>
      <c r="B79" s="60" t="s">
        <v>269</v>
      </c>
      <c r="C79" s="60" t="s">
        <v>270</v>
      </c>
      <c r="D79" s="60" t="s">
        <v>271</v>
      </c>
      <c r="E79" s="53">
        <v>670</v>
      </c>
      <c r="F79" s="60" t="s">
        <v>272</v>
      </c>
      <c r="G79" s="60" t="s">
        <v>77</v>
      </c>
    </row>
    <row r="80" spans="1:7" ht="12.75" customHeight="1" x14ac:dyDescent="0.3">
      <c r="A80" s="54">
        <v>807685089</v>
      </c>
      <c r="B80" s="60" t="s">
        <v>273</v>
      </c>
      <c r="C80" s="60" t="s">
        <v>274</v>
      </c>
      <c r="D80" s="60" t="s">
        <v>275</v>
      </c>
      <c r="E80" s="53">
        <v>109</v>
      </c>
      <c r="F80" s="60" t="s">
        <v>76</v>
      </c>
      <c r="G80" s="60" t="s">
        <v>77</v>
      </c>
    </row>
    <row r="81" spans="1:7" ht="12.75" customHeight="1" x14ac:dyDescent="0.3">
      <c r="A81" s="54">
        <v>2502665299</v>
      </c>
      <c r="B81" s="60" t="s">
        <v>276</v>
      </c>
      <c r="C81" s="60" t="s">
        <v>203</v>
      </c>
      <c r="D81" s="60" t="s">
        <v>84</v>
      </c>
      <c r="E81" s="53">
        <v>101</v>
      </c>
      <c r="F81" s="60" t="s">
        <v>76</v>
      </c>
      <c r="G81" s="60" t="s">
        <v>77</v>
      </c>
    </row>
    <row r="82" spans="1:7" ht="12.75" customHeight="1" x14ac:dyDescent="0.3">
      <c r="A82" s="54">
        <v>1901943029</v>
      </c>
      <c r="B82" s="60" t="s">
        <v>277</v>
      </c>
      <c r="C82" s="60" t="s">
        <v>278</v>
      </c>
      <c r="D82" s="60" t="s">
        <v>75</v>
      </c>
      <c r="E82" s="53">
        <v>108</v>
      </c>
      <c r="F82" s="60" t="s">
        <v>76</v>
      </c>
      <c r="G82" s="60" t="s">
        <v>77</v>
      </c>
    </row>
    <row r="83" spans="1:7" ht="12.75" customHeight="1" x14ac:dyDescent="0.3">
      <c r="A83" s="54">
        <v>2108592179</v>
      </c>
      <c r="B83" s="60" t="s">
        <v>279</v>
      </c>
      <c r="C83" s="60" t="s">
        <v>222</v>
      </c>
      <c r="D83" s="60" t="s">
        <v>223</v>
      </c>
      <c r="E83" s="53">
        <v>201</v>
      </c>
      <c r="F83" s="60" t="s">
        <v>224</v>
      </c>
      <c r="G83" s="60" t="s">
        <v>77</v>
      </c>
    </row>
    <row r="84" spans="1:7" ht="12.75" customHeight="1" x14ac:dyDescent="0.3">
      <c r="A84" s="54">
        <v>308884649</v>
      </c>
      <c r="B84" s="60" t="s">
        <v>280</v>
      </c>
      <c r="C84" s="60" t="s">
        <v>243</v>
      </c>
      <c r="D84" s="60" t="s">
        <v>244</v>
      </c>
      <c r="E84" s="53">
        <v>640</v>
      </c>
      <c r="F84" s="60" t="s">
        <v>245</v>
      </c>
      <c r="G84" s="60" t="s">
        <v>77</v>
      </c>
    </row>
    <row r="85" spans="1:7" ht="12.75" customHeight="1" x14ac:dyDescent="0.3">
      <c r="A85" s="54">
        <v>3004652939</v>
      </c>
      <c r="B85" s="60" t="s">
        <v>281</v>
      </c>
      <c r="C85" s="60" t="s">
        <v>282</v>
      </c>
      <c r="D85" s="60" t="s">
        <v>216</v>
      </c>
      <c r="E85" s="53">
        <v>101</v>
      </c>
      <c r="F85" s="60" t="s">
        <v>76</v>
      </c>
      <c r="G85" s="60" t="s">
        <v>77</v>
      </c>
    </row>
    <row r="86" spans="1:7" ht="12.75" customHeight="1" x14ac:dyDescent="0.3">
      <c r="A86" s="54">
        <v>2006784869</v>
      </c>
      <c r="B86" s="60" t="s">
        <v>283</v>
      </c>
      <c r="C86" s="60" t="s">
        <v>74</v>
      </c>
      <c r="D86" s="60" t="s">
        <v>75</v>
      </c>
      <c r="E86" s="53">
        <v>108</v>
      </c>
      <c r="F86" s="60" t="s">
        <v>76</v>
      </c>
      <c r="G86" s="60" t="s">
        <v>77</v>
      </c>
    </row>
    <row r="87" spans="1:7" ht="12.75" customHeight="1" x14ac:dyDescent="0.3">
      <c r="A87" s="54">
        <v>1612602909</v>
      </c>
      <c r="B87" s="60" t="s">
        <v>284</v>
      </c>
      <c r="C87" s="60" t="s">
        <v>143</v>
      </c>
      <c r="D87" s="60" t="s">
        <v>144</v>
      </c>
      <c r="E87" s="53">
        <v>203</v>
      </c>
      <c r="F87" s="60" t="s">
        <v>145</v>
      </c>
      <c r="G87" s="60" t="s">
        <v>77</v>
      </c>
    </row>
    <row r="88" spans="1:7" ht="12.75" customHeight="1" x14ac:dyDescent="0.3">
      <c r="A88" s="54">
        <v>1206542259</v>
      </c>
      <c r="B88" s="60" t="s">
        <v>285</v>
      </c>
      <c r="C88" s="60" t="s">
        <v>286</v>
      </c>
      <c r="D88" s="60" t="s">
        <v>287</v>
      </c>
      <c r="E88" s="53">
        <v>530</v>
      </c>
      <c r="F88" s="60" t="s">
        <v>288</v>
      </c>
      <c r="G88" s="60" t="s">
        <v>77</v>
      </c>
    </row>
    <row r="89" spans="1:7" ht="12.75" customHeight="1" x14ac:dyDescent="0.3">
      <c r="A89" s="54">
        <v>3011654719</v>
      </c>
      <c r="B89" s="60" t="s">
        <v>289</v>
      </c>
      <c r="C89" s="60" t="s">
        <v>290</v>
      </c>
      <c r="D89" s="60" t="s">
        <v>84</v>
      </c>
      <c r="E89" s="53">
        <v>101</v>
      </c>
      <c r="F89" s="60" t="s">
        <v>76</v>
      </c>
      <c r="G89" s="60" t="s">
        <v>77</v>
      </c>
    </row>
    <row r="90" spans="1:7" ht="12.75" customHeight="1" x14ac:dyDescent="0.3">
      <c r="A90" s="54">
        <v>2703575129</v>
      </c>
      <c r="B90" s="60" t="s">
        <v>291</v>
      </c>
      <c r="C90" s="60" t="s">
        <v>83</v>
      </c>
      <c r="D90" s="60" t="s">
        <v>84</v>
      </c>
      <c r="E90" s="53">
        <v>101</v>
      </c>
      <c r="F90" s="60" t="s">
        <v>76</v>
      </c>
      <c r="G90" s="60" t="s">
        <v>77</v>
      </c>
    </row>
    <row r="91" spans="1:7" ht="12.75" customHeight="1" x14ac:dyDescent="0.3">
      <c r="A91" s="54">
        <v>3003493239</v>
      </c>
      <c r="B91" s="60" t="s">
        <v>292</v>
      </c>
      <c r="C91" s="60" t="s">
        <v>293</v>
      </c>
      <c r="D91" s="60" t="s">
        <v>294</v>
      </c>
      <c r="E91" s="53">
        <v>101</v>
      </c>
      <c r="F91" s="60" t="s">
        <v>76</v>
      </c>
      <c r="G91" s="60" t="s">
        <v>295</v>
      </c>
    </row>
    <row r="92" spans="1:7" ht="12.75" customHeight="1" x14ac:dyDescent="0.3">
      <c r="A92" s="54">
        <v>2306912749</v>
      </c>
      <c r="B92" s="60" t="s">
        <v>296</v>
      </c>
      <c r="C92" s="60" t="s">
        <v>297</v>
      </c>
      <c r="D92" s="60" t="s">
        <v>298</v>
      </c>
      <c r="E92" s="53">
        <v>108</v>
      </c>
      <c r="F92" s="60" t="s">
        <v>76</v>
      </c>
      <c r="G92" s="60" t="s">
        <v>77</v>
      </c>
    </row>
    <row r="93" spans="1:7" ht="12.75" customHeight="1" x14ac:dyDescent="0.3">
      <c r="A93" s="54">
        <v>1507685359</v>
      </c>
      <c r="B93" s="60" t="s">
        <v>299</v>
      </c>
      <c r="C93" s="60" t="s">
        <v>105</v>
      </c>
      <c r="D93" s="60" t="s">
        <v>106</v>
      </c>
      <c r="E93" s="53">
        <v>600</v>
      </c>
      <c r="F93" s="60" t="s">
        <v>107</v>
      </c>
      <c r="G93" s="60" t="s">
        <v>77</v>
      </c>
    </row>
    <row r="94" spans="1:7" ht="12.75" customHeight="1" x14ac:dyDescent="0.3">
      <c r="A94" s="54">
        <v>1308527269</v>
      </c>
      <c r="B94" s="60" t="s">
        <v>300</v>
      </c>
      <c r="C94" s="60" t="s">
        <v>301</v>
      </c>
      <c r="D94" s="60" t="s">
        <v>75</v>
      </c>
      <c r="E94" s="53">
        <v>108</v>
      </c>
      <c r="F94" s="60" t="s">
        <v>76</v>
      </c>
      <c r="G94" s="60" t="s">
        <v>77</v>
      </c>
    </row>
    <row r="95" spans="1:7" ht="12.75" customHeight="1" x14ac:dyDescent="0.3">
      <c r="A95" s="54">
        <v>1210586269</v>
      </c>
      <c r="B95" s="60" t="s">
        <v>302</v>
      </c>
      <c r="C95" s="60" t="s">
        <v>303</v>
      </c>
      <c r="D95" s="60" t="s">
        <v>304</v>
      </c>
      <c r="E95" s="53">
        <v>230</v>
      </c>
      <c r="F95" s="60" t="s">
        <v>305</v>
      </c>
      <c r="G95" s="60" t="s">
        <v>77</v>
      </c>
    </row>
    <row r="96" spans="1:7" ht="12.75" customHeight="1" x14ac:dyDescent="0.3">
      <c r="A96" s="54">
        <v>1604623459</v>
      </c>
      <c r="B96" s="60" t="s">
        <v>306</v>
      </c>
      <c r="C96" s="60" t="s">
        <v>307</v>
      </c>
      <c r="D96" s="60" t="s">
        <v>165</v>
      </c>
      <c r="E96" s="53">
        <v>110</v>
      </c>
      <c r="F96" s="60" t="s">
        <v>76</v>
      </c>
      <c r="G96" s="60" t="s">
        <v>77</v>
      </c>
    </row>
    <row r="97" spans="1:7" ht="12.75" customHeight="1" x14ac:dyDescent="0.3">
      <c r="A97" s="54">
        <v>2007743619</v>
      </c>
      <c r="B97" s="60" t="s">
        <v>308</v>
      </c>
      <c r="C97" s="60" t="s">
        <v>309</v>
      </c>
      <c r="D97" s="60" t="s">
        <v>84</v>
      </c>
      <c r="E97" s="53">
        <v>101</v>
      </c>
      <c r="F97" s="60" t="s">
        <v>76</v>
      </c>
      <c r="G97" s="60" t="s">
        <v>77</v>
      </c>
    </row>
    <row r="98" spans="1:7" ht="12.75" customHeight="1" x14ac:dyDescent="0.3">
      <c r="A98" s="54">
        <v>1901503139</v>
      </c>
      <c r="B98" s="60" t="s">
        <v>310</v>
      </c>
      <c r="C98" s="60" t="s">
        <v>311</v>
      </c>
      <c r="D98" s="60" t="s">
        <v>312</v>
      </c>
      <c r="E98" s="53">
        <v>101</v>
      </c>
      <c r="F98" s="60" t="s">
        <v>76</v>
      </c>
      <c r="G98" s="60" t="s">
        <v>77</v>
      </c>
    </row>
    <row r="99" spans="1:7" ht="12.75" customHeight="1" x14ac:dyDescent="0.3">
      <c r="A99" s="54">
        <v>1609794029</v>
      </c>
      <c r="B99" s="60" t="s">
        <v>313</v>
      </c>
      <c r="C99" s="60" t="s">
        <v>314</v>
      </c>
      <c r="D99" s="60" t="s">
        <v>315</v>
      </c>
      <c r="E99" s="53">
        <v>300</v>
      </c>
      <c r="F99" s="60" t="s">
        <v>316</v>
      </c>
      <c r="G99" s="60" t="s">
        <v>77</v>
      </c>
    </row>
    <row r="100" spans="1:7" ht="12.75" customHeight="1" x14ac:dyDescent="0.3">
      <c r="A100" s="54">
        <v>510584539</v>
      </c>
      <c r="B100" s="60" t="s">
        <v>317</v>
      </c>
      <c r="C100" s="60" t="s">
        <v>200</v>
      </c>
      <c r="D100" s="60" t="s">
        <v>201</v>
      </c>
      <c r="E100" s="53">
        <v>104</v>
      </c>
      <c r="F100" s="60" t="s">
        <v>76</v>
      </c>
      <c r="G100" s="60" t="s">
        <v>77</v>
      </c>
    </row>
    <row r="101" spans="1:7" ht="12.75" customHeight="1" x14ac:dyDescent="0.3">
      <c r="A101" s="54">
        <v>1408654519</v>
      </c>
      <c r="B101" s="60" t="s">
        <v>318</v>
      </c>
      <c r="C101" s="60" t="s">
        <v>319</v>
      </c>
      <c r="D101" s="60" t="s">
        <v>320</v>
      </c>
      <c r="E101" s="53">
        <v>201</v>
      </c>
      <c r="F101" s="60" t="s">
        <v>145</v>
      </c>
      <c r="G101" s="60" t="s">
        <v>77</v>
      </c>
    </row>
    <row r="102" spans="1:7" ht="12.75" customHeight="1" x14ac:dyDescent="0.3">
      <c r="A102" s="54">
        <v>1301604769</v>
      </c>
      <c r="B102" s="60" t="s">
        <v>321</v>
      </c>
      <c r="C102" s="60" t="s">
        <v>83</v>
      </c>
      <c r="D102" s="60" t="s">
        <v>84</v>
      </c>
      <c r="E102" s="53">
        <v>101</v>
      </c>
      <c r="F102" s="60" t="s">
        <v>76</v>
      </c>
      <c r="G102" s="60" t="s">
        <v>77</v>
      </c>
    </row>
    <row r="103" spans="1:7" ht="12.75" customHeight="1" x14ac:dyDescent="0.3">
      <c r="A103" s="54">
        <v>1706903549</v>
      </c>
      <c r="B103" s="60" t="s">
        <v>322</v>
      </c>
      <c r="C103" s="60" t="s">
        <v>323</v>
      </c>
      <c r="D103" s="60" t="s">
        <v>324</v>
      </c>
      <c r="E103" s="53">
        <v>101</v>
      </c>
      <c r="F103" s="60" t="s">
        <v>76</v>
      </c>
      <c r="G103" s="60" t="s">
        <v>77</v>
      </c>
    </row>
    <row r="104" spans="1:7" ht="12.75" customHeight="1" x14ac:dyDescent="0.3">
      <c r="A104" s="54">
        <v>1209922289</v>
      </c>
      <c r="B104" s="60" t="s">
        <v>325</v>
      </c>
      <c r="C104" s="60" t="s">
        <v>148</v>
      </c>
      <c r="D104" s="60" t="s">
        <v>149</v>
      </c>
      <c r="E104" s="53">
        <v>170</v>
      </c>
      <c r="F104" s="60" t="s">
        <v>150</v>
      </c>
      <c r="G104" s="60" t="s">
        <v>77</v>
      </c>
    </row>
    <row r="105" spans="1:7" ht="12.75" customHeight="1" x14ac:dyDescent="0.3">
      <c r="A105" s="54">
        <v>1107544349</v>
      </c>
      <c r="B105" s="60" t="s">
        <v>326</v>
      </c>
      <c r="C105" s="60" t="s">
        <v>243</v>
      </c>
      <c r="D105" s="60" t="s">
        <v>244</v>
      </c>
      <c r="E105" s="53">
        <v>640</v>
      </c>
      <c r="F105" s="60" t="s">
        <v>245</v>
      </c>
      <c r="G105" s="60" t="s">
        <v>77</v>
      </c>
    </row>
    <row r="106" spans="1:7" ht="12.75" customHeight="1" x14ac:dyDescent="0.3">
      <c r="A106" s="54">
        <v>2706523019</v>
      </c>
      <c r="B106" s="60" t="s">
        <v>327</v>
      </c>
      <c r="C106" s="60" t="s">
        <v>328</v>
      </c>
      <c r="D106" s="60"/>
      <c r="E106" s="53">
        <v>625</v>
      </c>
      <c r="F106" s="60" t="s">
        <v>329</v>
      </c>
      <c r="G106" s="60" t="s">
        <v>77</v>
      </c>
    </row>
    <row r="107" spans="1:7" ht="12.75" customHeight="1" x14ac:dyDescent="0.3">
      <c r="A107" s="54">
        <v>2005565269</v>
      </c>
      <c r="B107" s="60" t="s">
        <v>330</v>
      </c>
      <c r="C107" s="60" t="s">
        <v>331</v>
      </c>
      <c r="D107" s="60" t="s">
        <v>84</v>
      </c>
      <c r="E107" s="53">
        <v>101</v>
      </c>
      <c r="F107" s="60" t="s">
        <v>76</v>
      </c>
      <c r="G107" s="60" t="s">
        <v>77</v>
      </c>
    </row>
    <row r="108" spans="1:7" ht="12.75" customHeight="1" x14ac:dyDescent="0.3">
      <c r="A108" s="54">
        <v>1407453089</v>
      </c>
      <c r="B108" s="60" t="s">
        <v>332</v>
      </c>
      <c r="C108" s="60" t="s">
        <v>200</v>
      </c>
      <c r="D108" s="60" t="s">
        <v>201</v>
      </c>
      <c r="E108" s="53">
        <v>104</v>
      </c>
      <c r="F108" s="60" t="s">
        <v>76</v>
      </c>
      <c r="G108" s="60" t="s">
        <v>77</v>
      </c>
    </row>
    <row r="109" spans="1:7" ht="12.75" customHeight="1" x14ac:dyDescent="0.3">
      <c r="A109" s="54">
        <v>1804716269</v>
      </c>
      <c r="B109" s="60" t="s">
        <v>333</v>
      </c>
      <c r="C109" s="60" t="s">
        <v>282</v>
      </c>
      <c r="D109" s="60" t="s">
        <v>216</v>
      </c>
      <c r="E109" s="53">
        <v>101</v>
      </c>
      <c r="F109" s="60" t="s">
        <v>76</v>
      </c>
      <c r="G109" s="60" t="s">
        <v>77</v>
      </c>
    </row>
    <row r="110" spans="1:7" ht="12.75" customHeight="1" x14ac:dyDescent="0.3">
      <c r="A110" s="54">
        <v>1508843499</v>
      </c>
      <c r="B110" s="60" t="s">
        <v>334</v>
      </c>
      <c r="C110" s="60" t="s">
        <v>335</v>
      </c>
      <c r="D110" s="60" t="s">
        <v>84</v>
      </c>
      <c r="E110" s="53">
        <v>101</v>
      </c>
      <c r="F110" s="60" t="s">
        <v>76</v>
      </c>
      <c r="G110" s="60" t="s">
        <v>77</v>
      </c>
    </row>
    <row r="111" spans="1:7" ht="12.75" customHeight="1" x14ac:dyDescent="0.3">
      <c r="A111" s="54">
        <v>103624829</v>
      </c>
      <c r="B111" s="60" t="s">
        <v>336</v>
      </c>
      <c r="C111" s="60" t="s">
        <v>337</v>
      </c>
      <c r="D111" s="60" t="s">
        <v>84</v>
      </c>
      <c r="E111" s="53">
        <v>101</v>
      </c>
      <c r="F111" s="60" t="s">
        <v>76</v>
      </c>
      <c r="G111" s="60" t="s">
        <v>77</v>
      </c>
    </row>
    <row r="112" spans="1:7" ht="12.75" customHeight="1" x14ac:dyDescent="0.3">
      <c r="A112" s="54">
        <v>2205903649</v>
      </c>
      <c r="B112" s="60" t="s">
        <v>338</v>
      </c>
      <c r="C112" s="60" t="s">
        <v>119</v>
      </c>
      <c r="D112" s="60" t="s">
        <v>120</v>
      </c>
      <c r="E112" s="53">
        <v>800</v>
      </c>
      <c r="F112" s="60" t="s">
        <v>121</v>
      </c>
      <c r="G112" s="60" t="s">
        <v>77</v>
      </c>
    </row>
    <row r="113" spans="1:7" ht="12.75" customHeight="1" x14ac:dyDescent="0.3">
      <c r="A113" s="54">
        <v>2310642659</v>
      </c>
      <c r="B113" s="60" t="s">
        <v>339</v>
      </c>
      <c r="C113" s="60" t="s">
        <v>231</v>
      </c>
      <c r="D113" s="60" t="s">
        <v>232</v>
      </c>
      <c r="E113" s="53">
        <v>210</v>
      </c>
      <c r="F113" s="60" t="s">
        <v>233</v>
      </c>
      <c r="G113" s="60" t="s">
        <v>77</v>
      </c>
    </row>
    <row r="114" spans="1:7" ht="12.75" customHeight="1" x14ac:dyDescent="0.3">
      <c r="A114" s="54">
        <v>1706615169</v>
      </c>
      <c r="B114" s="60" t="s">
        <v>340</v>
      </c>
      <c r="C114" s="60" t="s">
        <v>341</v>
      </c>
      <c r="D114" s="60" t="s">
        <v>342</v>
      </c>
      <c r="E114" s="53">
        <v>220</v>
      </c>
      <c r="F114" s="60" t="s">
        <v>176</v>
      </c>
      <c r="G114" s="60" t="s">
        <v>77</v>
      </c>
    </row>
    <row r="115" spans="1:7" ht="12.75" customHeight="1" x14ac:dyDescent="0.3">
      <c r="A115" s="54">
        <v>1611893919</v>
      </c>
      <c r="B115" s="60" t="s">
        <v>343</v>
      </c>
      <c r="C115" s="60" t="s">
        <v>171</v>
      </c>
      <c r="D115" s="60" t="s">
        <v>172</v>
      </c>
      <c r="E115" s="53">
        <v>111</v>
      </c>
      <c r="F115" s="60" t="s">
        <v>76</v>
      </c>
      <c r="G115" s="60" t="s">
        <v>77</v>
      </c>
    </row>
    <row r="116" spans="1:7" ht="12.75" customHeight="1" x14ac:dyDescent="0.3">
      <c r="A116" s="54">
        <v>2007573789</v>
      </c>
      <c r="B116" s="60" t="s">
        <v>344</v>
      </c>
      <c r="C116" s="60" t="s">
        <v>231</v>
      </c>
      <c r="D116" s="60" t="s">
        <v>232</v>
      </c>
      <c r="E116" s="53">
        <v>210</v>
      </c>
      <c r="F116" s="60" t="s">
        <v>233</v>
      </c>
      <c r="G116" s="60" t="s">
        <v>77</v>
      </c>
    </row>
    <row r="117" spans="1:7" ht="12.75" customHeight="1" x14ac:dyDescent="0.3">
      <c r="A117" s="54">
        <v>1509815819</v>
      </c>
      <c r="B117" s="60" t="s">
        <v>345</v>
      </c>
      <c r="C117" s="60" t="s">
        <v>148</v>
      </c>
      <c r="D117" s="60" t="s">
        <v>149</v>
      </c>
      <c r="E117" s="53">
        <v>170</v>
      </c>
      <c r="F117" s="60" t="s">
        <v>150</v>
      </c>
      <c r="G117" s="60" t="s">
        <v>77</v>
      </c>
    </row>
    <row r="118" spans="1:7" ht="12.75" customHeight="1" x14ac:dyDescent="0.3">
      <c r="A118" s="54">
        <v>407555279</v>
      </c>
      <c r="B118" s="60" t="s">
        <v>346</v>
      </c>
      <c r="C118" s="60" t="s">
        <v>91</v>
      </c>
      <c r="D118" s="60" t="s">
        <v>84</v>
      </c>
      <c r="E118" s="53">
        <v>101</v>
      </c>
      <c r="F118" s="60" t="s">
        <v>76</v>
      </c>
      <c r="G118" s="60" t="s">
        <v>77</v>
      </c>
    </row>
    <row r="119" spans="1:7" ht="12.75" customHeight="1" x14ac:dyDescent="0.3">
      <c r="A119" s="54">
        <v>1611585189</v>
      </c>
      <c r="B119" s="60" t="s">
        <v>347</v>
      </c>
      <c r="C119" s="60" t="s">
        <v>348</v>
      </c>
      <c r="D119" s="60" t="s">
        <v>349</v>
      </c>
      <c r="E119" s="53">
        <v>690</v>
      </c>
      <c r="F119" s="60" t="s">
        <v>350</v>
      </c>
      <c r="G119" s="60" t="s">
        <v>77</v>
      </c>
    </row>
    <row r="120" spans="1:7" ht="12.75" customHeight="1" x14ac:dyDescent="0.3">
      <c r="A120" s="54">
        <v>407805999</v>
      </c>
      <c r="B120" s="60" t="s">
        <v>351</v>
      </c>
      <c r="C120" s="60" t="s">
        <v>352</v>
      </c>
      <c r="D120" s="60" t="s">
        <v>353</v>
      </c>
      <c r="E120" s="53">
        <v>108</v>
      </c>
      <c r="F120" s="60" t="s">
        <v>76</v>
      </c>
      <c r="G120" s="60" t="s">
        <v>77</v>
      </c>
    </row>
    <row r="121" spans="1:7" ht="12.75" customHeight="1" x14ac:dyDescent="0.3">
      <c r="A121" s="54">
        <v>1409806179</v>
      </c>
      <c r="B121" s="60" t="s">
        <v>354</v>
      </c>
      <c r="C121" s="60" t="s">
        <v>355</v>
      </c>
      <c r="D121" s="60" t="s">
        <v>356</v>
      </c>
      <c r="E121" s="53">
        <v>201</v>
      </c>
      <c r="F121" s="60" t="s">
        <v>145</v>
      </c>
      <c r="G121" s="60" t="s">
        <v>77</v>
      </c>
    </row>
    <row r="122" spans="1:7" ht="12.75" customHeight="1" x14ac:dyDescent="0.3">
      <c r="A122" s="54">
        <v>2004612749</v>
      </c>
      <c r="B122" s="60" t="s">
        <v>357</v>
      </c>
      <c r="C122" s="60" t="s">
        <v>358</v>
      </c>
      <c r="D122" s="60" t="s">
        <v>359</v>
      </c>
      <c r="E122" s="53">
        <v>201</v>
      </c>
      <c r="F122" s="60" t="s">
        <v>145</v>
      </c>
      <c r="G122" s="60" t="s">
        <v>77</v>
      </c>
    </row>
    <row r="123" spans="1:7" ht="12.75" customHeight="1" x14ac:dyDescent="0.3">
      <c r="A123" s="54">
        <v>3006592179</v>
      </c>
      <c r="B123" s="60" t="s">
        <v>360</v>
      </c>
      <c r="C123" s="60" t="s">
        <v>361</v>
      </c>
      <c r="D123" s="60" t="s">
        <v>362</v>
      </c>
      <c r="E123" s="53">
        <v>201</v>
      </c>
      <c r="F123" s="60" t="s">
        <v>145</v>
      </c>
      <c r="G123" s="60" t="s">
        <v>77</v>
      </c>
    </row>
    <row r="124" spans="1:7" ht="12.75" customHeight="1" x14ac:dyDescent="0.3">
      <c r="A124" s="54">
        <v>1912572359</v>
      </c>
      <c r="B124" s="60" t="s">
        <v>363</v>
      </c>
      <c r="C124" s="60" t="s">
        <v>309</v>
      </c>
      <c r="D124" s="60" t="s">
        <v>84</v>
      </c>
      <c r="E124" s="53">
        <v>101</v>
      </c>
      <c r="F124" s="60" t="s">
        <v>76</v>
      </c>
      <c r="G124" s="60" t="s">
        <v>77</v>
      </c>
    </row>
    <row r="125" spans="1:7" ht="12.75" customHeight="1" x14ac:dyDescent="0.3">
      <c r="A125" s="54">
        <v>1311553369</v>
      </c>
      <c r="B125" s="60" t="s">
        <v>364</v>
      </c>
      <c r="C125" s="60" t="s">
        <v>208</v>
      </c>
      <c r="D125" s="60" t="s">
        <v>209</v>
      </c>
      <c r="E125" s="53">
        <v>201</v>
      </c>
      <c r="F125" s="60" t="s">
        <v>145</v>
      </c>
      <c r="G125" s="60" t="s">
        <v>77</v>
      </c>
    </row>
    <row r="126" spans="1:7" ht="12.75" customHeight="1" x14ac:dyDescent="0.3">
      <c r="A126" s="54">
        <v>1004745579</v>
      </c>
      <c r="B126" s="60" t="s">
        <v>365</v>
      </c>
      <c r="C126" s="60" t="s">
        <v>366</v>
      </c>
      <c r="D126" s="60" t="s">
        <v>75</v>
      </c>
      <c r="E126" s="53">
        <v>108</v>
      </c>
      <c r="F126" s="60" t="s">
        <v>76</v>
      </c>
      <c r="G126" s="60" t="s">
        <v>77</v>
      </c>
    </row>
    <row r="127" spans="1:7" ht="12.75" customHeight="1" x14ac:dyDescent="0.3">
      <c r="A127" s="54">
        <v>306514219</v>
      </c>
      <c r="B127" s="60" t="s">
        <v>367</v>
      </c>
      <c r="C127" s="60" t="s">
        <v>368</v>
      </c>
      <c r="D127" s="60" t="s">
        <v>369</v>
      </c>
      <c r="E127" s="53">
        <v>810</v>
      </c>
      <c r="F127" s="60" t="s">
        <v>370</v>
      </c>
      <c r="G127" s="60" t="s">
        <v>77</v>
      </c>
    </row>
    <row r="128" spans="1:7" ht="12.75" customHeight="1" x14ac:dyDescent="0.3">
      <c r="A128" s="54">
        <v>2109803509</v>
      </c>
      <c r="B128" s="60" t="s">
        <v>371</v>
      </c>
      <c r="C128" s="60" t="s">
        <v>372</v>
      </c>
      <c r="D128" s="60" t="s">
        <v>84</v>
      </c>
      <c r="E128" s="53">
        <v>101</v>
      </c>
      <c r="F128" s="60" t="s">
        <v>76</v>
      </c>
      <c r="G128" s="60" t="s">
        <v>77</v>
      </c>
    </row>
    <row r="129" spans="1:7" ht="12.75" customHeight="1" x14ac:dyDescent="0.3">
      <c r="A129" s="54">
        <v>608892369</v>
      </c>
      <c r="B129" s="60" t="s">
        <v>373</v>
      </c>
      <c r="C129" s="60" t="s">
        <v>374</v>
      </c>
      <c r="D129" s="60" t="s">
        <v>84</v>
      </c>
      <c r="E129" s="53">
        <v>101</v>
      </c>
      <c r="F129" s="60" t="s">
        <v>76</v>
      </c>
      <c r="G129" s="60" t="s">
        <v>77</v>
      </c>
    </row>
    <row r="130" spans="1:7" ht="12.75" customHeight="1" x14ac:dyDescent="0.3">
      <c r="A130" s="54">
        <v>904922689</v>
      </c>
      <c r="B130" s="60" t="s">
        <v>375</v>
      </c>
      <c r="C130" s="60" t="s">
        <v>243</v>
      </c>
      <c r="D130" s="60" t="s">
        <v>244</v>
      </c>
      <c r="E130" s="53">
        <v>640</v>
      </c>
      <c r="F130" s="60" t="s">
        <v>245</v>
      </c>
      <c r="G130" s="60" t="s">
        <v>77</v>
      </c>
    </row>
    <row r="131" spans="1:7" ht="12.6" customHeight="1" x14ac:dyDescent="0.3">
      <c r="A131">
        <v>1202675829</v>
      </c>
      <c r="B131" t="s">
        <v>376</v>
      </c>
      <c r="C131" s="60" t="s">
        <v>377</v>
      </c>
      <c r="D131" s="60" t="s">
        <v>182</v>
      </c>
      <c r="E131" s="53">
        <v>101</v>
      </c>
      <c r="F131" s="60" t="s">
        <v>76</v>
      </c>
      <c r="G131" s="62" t="s">
        <v>378</v>
      </c>
    </row>
    <row r="132" spans="1:7" ht="12.75" customHeight="1" x14ac:dyDescent="0.3">
      <c r="A132" s="54">
        <v>2603745679</v>
      </c>
      <c r="B132" s="60" t="s">
        <v>379</v>
      </c>
      <c r="C132" s="60" t="s">
        <v>372</v>
      </c>
      <c r="D132" s="60" t="s">
        <v>84</v>
      </c>
      <c r="E132" s="53">
        <v>101</v>
      </c>
      <c r="F132" s="60" t="s">
        <v>76</v>
      </c>
      <c r="G132" s="60" t="s">
        <v>77</v>
      </c>
    </row>
    <row r="133" spans="1:7" ht="12.75" customHeight="1" x14ac:dyDescent="0.3">
      <c r="A133" s="54">
        <v>110833159</v>
      </c>
      <c r="B133" s="60" t="s">
        <v>380</v>
      </c>
      <c r="C133" s="60" t="s">
        <v>174</v>
      </c>
      <c r="D133" s="60" t="s">
        <v>175</v>
      </c>
      <c r="E133" s="53">
        <v>220</v>
      </c>
      <c r="F133" s="60" t="s">
        <v>176</v>
      </c>
      <c r="G133" s="60" t="s">
        <v>77</v>
      </c>
    </row>
    <row r="134" spans="1:7" ht="12.75" customHeight="1" x14ac:dyDescent="0.3">
      <c r="A134" s="54">
        <v>2007782949</v>
      </c>
      <c r="B134" s="60" t="s">
        <v>381</v>
      </c>
      <c r="C134" s="60" t="s">
        <v>331</v>
      </c>
      <c r="D134" s="60" t="s">
        <v>84</v>
      </c>
      <c r="E134" s="53">
        <v>101</v>
      </c>
      <c r="F134" s="60" t="s">
        <v>76</v>
      </c>
      <c r="G134" s="60" t="s">
        <v>77</v>
      </c>
    </row>
    <row r="135" spans="1:7" ht="12.75" customHeight="1" x14ac:dyDescent="0.3">
      <c r="A135" s="54">
        <v>1007824809</v>
      </c>
      <c r="B135" s="60" t="s">
        <v>382</v>
      </c>
      <c r="C135" s="60" t="s">
        <v>383</v>
      </c>
      <c r="D135" s="60" t="s">
        <v>384</v>
      </c>
      <c r="E135" s="53">
        <v>104</v>
      </c>
      <c r="F135" s="60" t="s">
        <v>76</v>
      </c>
      <c r="G135" s="60" t="s">
        <v>77</v>
      </c>
    </row>
    <row r="136" spans="1:7" ht="12.75" customHeight="1" x14ac:dyDescent="0.3">
      <c r="A136" s="54">
        <v>2307674169</v>
      </c>
      <c r="B136" s="60" t="s">
        <v>385</v>
      </c>
      <c r="C136" s="60" t="s">
        <v>361</v>
      </c>
      <c r="D136" s="60" t="s">
        <v>362</v>
      </c>
      <c r="E136" s="53">
        <v>201</v>
      </c>
      <c r="F136" s="60" t="s">
        <v>145</v>
      </c>
      <c r="G136" s="60" t="s">
        <v>77</v>
      </c>
    </row>
    <row r="137" spans="1:7" ht="12.75" customHeight="1" x14ac:dyDescent="0.3">
      <c r="A137" s="54">
        <v>412563979</v>
      </c>
      <c r="B137" s="60" t="s">
        <v>386</v>
      </c>
      <c r="C137" s="60" t="s">
        <v>83</v>
      </c>
      <c r="D137" s="60" t="s">
        <v>84</v>
      </c>
      <c r="E137" s="53">
        <v>101</v>
      </c>
      <c r="F137" s="60" t="s">
        <v>76</v>
      </c>
      <c r="G137" s="60" t="s">
        <v>77</v>
      </c>
    </row>
    <row r="138" spans="1:7" ht="12.75" customHeight="1" x14ac:dyDescent="0.3">
      <c r="A138" s="54">
        <v>405373929</v>
      </c>
      <c r="B138" s="60" t="s">
        <v>387</v>
      </c>
      <c r="C138" s="60" t="s">
        <v>388</v>
      </c>
      <c r="D138" s="60" t="s">
        <v>75</v>
      </c>
      <c r="E138" s="53">
        <v>108</v>
      </c>
      <c r="F138" s="60" t="s">
        <v>76</v>
      </c>
      <c r="G138" s="60" t="s">
        <v>77</v>
      </c>
    </row>
    <row r="139" spans="1:7" ht="12.75" customHeight="1" x14ac:dyDescent="0.3">
      <c r="A139" s="54">
        <v>2106612639</v>
      </c>
      <c r="B139" s="60" t="s">
        <v>389</v>
      </c>
      <c r="C139" s="60" t="s">
        <v>196</v>
      </c>
      <c r="D139" s="60" t="s">
        <v>197</v>
      </c>
      <c r="E139" s="53">
        <v>105</v>
      </c>
      <c r="F139" s="60" t="s">
        <v>76</v>
      </c>
      <c r="G139" s="60" t="s">
        <v>77</v>
      </c>
    </row>
    <row r="140" spans="1:7" ht="12.75" customHeight="1" x14ac:dyDescent="0.3">
      <c r="A140" s="54">
        <v>2001755819</v>
      </c>
      <c r="B140" s="60" t="s">
        <v>390</v>
      </c>
      <c r="C140" s="60" t="s">
        <v>200</v>
      </c>
      <c r="D140" s="60" t="s">
        <v>201</v>
      </c>
      <c r="E140" s="53">
        <v>104</v>
      </c>
      <c r="F140" s="60" t="s">
        <v>76</v>
      </c>
      <c r="G140" s="60" t="s">
        <v>77</v>
      </c>
    </row>
    <row r="141" spans="1:7" ht="12.75" customHeight="1" x14ac:dyDescent="0.3">
      <c r="A141" s="54">
        <v>1407714579</v>
      </c>
      <c r="B141" s="60" t="s">
        <v>391</v>
      </c>
      <c r="C141" s="60" t="s">
        <v>193</v>
      </c>
      <c r="D141" s="60" t="s">
        <v>194</v>
      </c>
      <c r="E141" s="53">
        <v>108</v>
      </c>
      <c r="F141" s="60" t="s">
        <v>76</v>
      </c>
      <c r="G141" s="60" t="s">
        <v>77</v>
      </c>
    </row>
    <row r="142" spans="1:7" ht="12.75" customHeight="1" x14ac:dyDescent="0.3">
      <c r="A142" s="54">
        <v>910595419</v>
      </c>
      <c r="B142" s="60" t="s">
        <v>392</v>
      </c>
      <c r="C142" s="60" t="s">
        <v>208</v>
      </c>
      <c r="D142" s="60" t="s">
        <v>209</v>
      </c>
      <c r="E142" s="53">
        <v>201</v>
      </c>
      <c r="F142" s="60" t="s">
        <v>145</v>
      </c>
      <c r="G142" s="60" t="s">
        <v>77</v>
      </c>
    </row>
    <row r="143" spans="1:7" ht="12.75" customHeight="1" x14ac:dyDescent="0.3">
      <c r="A143" s="54">
        <v>2210803789</v>
      </c>
      <c r="B143" s="60" t="s">
        <v>393</v>
      </c>
      <c r="C143" s="60" t="s">
        <v>358</v>
      </c>
      <c r="D143" s="60" t="s">
        <v>359</v>
      </c>
      <c r="E143" s="53">
        <v>201</v>
      </c>
      <c r="F143" s="60" t="s">
        <v>145</v>
      </c>
      <c r="G143" s="60" t="s">
        <v>77</v>
      </c>
    </row>
    <row r="144" spans="1:7" ht="12.75" customHeight="1" x14ac:dyDescent="0.3">
      <c r="A144" s="54">
        <v>606786189</v>
      </c>
      <c r="B144" s="60" t="s">
        <v>394</v>
      </c>
      <c r="C144" s="60" t="s">
        <v>174</v>
      </c>
      <c r="D144" s="60" t="s">
        <v>175</v>
      </c>
      <c r="E144" s="53">
        <v>220</v>
      </c>
      <c r="F144" s="60" t="s">
        <v>176</v>
      </c>
      <c r="G144" s="60" t="s">
        <v>77</v>
      </c>
    </row>
    <row r="145" spans="1:7" ht="12.75" customHeight="1" x14ac:dyDescent="0.3">
      <c r="A145" s="54">
        <v>2209625719</v>
      </c>
      <c r="B145" s="60" t="s">
        <v>395</v>
      </c>
      <c r="C145" s="60" t="s">
        <v>396</v>
      </c>
      <c r="D145" s="60" t="s">
        <v>397</v>
      </c>
      <c r="E145" s="53">
        <v>200</v>
      </c>
      <c r="F145" s="60" t="s">
        <v>145</v>
      </c>
      <c r="G145" s="60" t="s">
        <v>77</v>
      </c>
    </row>
    <row r="146" spans="1:7" ht="12.75" customHeight="1" x14ac:dyDescent="0.3">
      <c r="A146" s="54">
        <v>1206713249</v>
      </c>
      <c r="B146" s="60" t="s">
        <v>395</v>
      </c>
      <c r="C146" s="60" t="s">
        <v>368</v>
      </c>
      <c r="D146" s="60" t="s">
        <v>369</v>
      </c>
      <c r="E146" s="53">
        <v>810</v>
      </c>
      <c r="F146" s="60" t="s">
        <v>370</v>
      </c>
      <c r="G146" s="60" t="s">
        <v>77</v>
      </c>
    </row>
    <row r="147" spans="1:7" ht="12.75" customHeight="1" x14ac:dyDescent="0.3">
      <c r="A147" s="54">
        <v>405673729</v>
      </c>
      <c r="B147" s="60" t="s">
        <v>398</v>
      </c>
      <c r="C147" s="60" t="s">
        <v>152</v>
      </c>
      <c r="D147" s="60" t="s">
        <v>84</v>
      </c>
      <c r="E147" s="53">
        <v>101</v>
      </c>
      <c r="F147" s="60" t="s">
        <v>76</v>
      </c>
      <c r="G147" s="60" t="s">
        <v>77</v>
      </c>
    </row>
    <row r="148" spans="1:7" ht="12.75" customHeight="1" x14ac:dyDescent="0.3">
      <c r="A148" s="54">
        <v>902647619</v>
      </c>
      <c r="B148" s="60" t="s">
        <v>399</v>
      </c>
      <c r="C148" s="60" t="s">
        <v>105</v>
      </c>
      <c r="D148" s="60" t="s">
        <v>106</v>
      </c>
      <c r="E148" s="53">
        <v>600</v>
      </c>
      <c r="F148" s="60" t="s">
        <v>107</v>
      </c>
      <c r="G148" s="60" t="s">
        <v>77</v>
      </c>
    </row>
    <row r="149" spans="1:7" ht="12.75" customHeight="1" x14ac:dyDescent="0.3">
      <c r="A149" s="54">
        <v>402813129</v>
      </c>
      <c r="B149" s="60" t="s">
        <v>400</v>
      </c>
      <c r="C149" s="60" t="s">
        <v>119</v>
      </c>
      <c r="D149" s="60" t="s">
        <v>120</v>
      </c>
      <c r="E149" s="53">
        <v>800</v>
      </c>
      <c r="F149" s="60" t="s">
        <v>121</v>
      </c>
      <c r="G149" s="60" t="s">
        <v>77</v>
      </c>
    </row>
    <row r="150" spans="1:7" ht="12.75" customHeight="1" x14ac:dyDescent="0.3">
      <c r="A150" s="54">
        <v>508524319</v>
      </c>
      <c r="B150" s="60" t="s">
        <v>401</v>
      </c>
      <c r="C150" s="60" t="s">
        <v>402</v>
      </c>
      <c r="D150" s="60" t="s">
        <v>403</v>
      </c>
      <c r="E150" s="53">
        <v>108</v>
      </c>
      <c r="F150" s="60" t="s">
        <v>76</v>
      </c>
      <c r="G150" s="60" t="s">
        <v>77</v>
      </c>
    </row>
    <row r="151" spans="1:7" ht="12.75" customHeight="1" x14ac:dyDescent="0.3">
      <c r="A151" s="54">
        <v>2910912619</v>
      </c>
      <c r="B151" s="60" t="s">
        <v>404</v>
      </c>
      <c r="C151" s="60" t="s">
        <v>405</v>
      </c>
      <c r="D151" s="60" t="s">
        <v>406</v>
      </c>
      <c r="E151" s="53">
        <v>850</v>
      </c>
      <c r="F151" s="60" t="s">
        <v>407</v>
      </c>
      <c r="G151" s="60" t="s">
        <v>77</v>
      </c>
    </row>
    <row r="152" spans="1:7" ht="12.75" customHeight="1" x14ac:dyDescent="0.3">
      <c r="A152" s="54">
        <v>2803512299</v>
      </c>
      <c r="B152" s="60" t="s">
        <v>408</v>
      </c>
      <c r="C152" s="60" t="s">
        <v>409</v>
      </c>
      <c r="D152" s="60" t="s">
        <v>182</v>
      </c>
      <c r="E152" s="53">
        <v>101</v>
      </c>
      <c r="F152" s="60" t="s">
        <v>76</v>
      </c>
      <c r="G152" s="60" t="s">
        <v>77</v>
      </c>
    </row>
    <row r="153" spans="1:7" ht="12.75" customHeight="1" x14ac:dyDescent="0.3">
      <c r="A153" s="54">
        <v>1606685049</v>
      </c>
      <c r="B153" s="60" t="s">
        <v>410</v>
      </c>
      <c r="C153" s="60" t="s">
        <v>152</v>
      </c>
      <c r="D153" s="60" t="s">
        <v>84</v>
      </c>
      <c r="E153" s="53">
        <v>101</v>
      </c>
      <c r="F153" s="60" t="s">
        <v>76</v>
      </c>
      <c r="G153" s="60" t="s">
        <v>77</v>
      </c>
    </row>
    <row r="154" spans="1:7" ht="12.75" customHeight="1" x14ac:dyDescent="0.3">
      <c r="A154" s="54">
        <v>1810764969</v>
      </c>
      <c r="B154" s="60" t="s">
        <v>411</v>
      </c>
      <c r="C154" s="60" t="s">
        <v>297</v>
      </c>
      <c r="D154" s="60" t="s">
        <v>298</v>
      </c>
      <c r="E154" s="53">
        <v>108</v>
      </c>
      <c r="F154" s="60" t="s">
        <v>76</v>
      </c>
      <c r="G154" s="60" t="s">
        <v>77</v>
      </c>
    </row>
    <row r="155" spans="1:7" ht="12.75" customHeight="1" x14ac:dyDescent="0.3">
      <c r="A155" s="54">
        <v>2611653259</v>
      </c>
      <c r="B155" s="60" t="s">
        <v>412</v>
      </c>
      <c r="C155" s="60" t="s">
        <v>171</v>
      </c>
      <c r="D155" s="60" t="s">
        <v>172</v>
      </c>
      <c r="E155" s="53">
        <v>111</v>
      </c>
      <c r="F155" s="60" t="s">
        <v>76</v>
      </c>
      <c r="G155" s="60" t="s">
        <v>77</v>
      </c>
    </row>
    <row r="156" spans="1:7" ht="12.75" customHeight="1" x14ac:dyDescent="0.3">
      <c r="A156" s="54">
        <v>205497699</v>
      </c>
      <c r="B156" s="60" t="s">
        <v>413</v>
      </c>
      <c r="C156" s="60" t="s">
        <v>311</v>
      </c>
      <c r="D156" s="60" t="s">
        <v>312</v>
      </c>
      <c r="E156" s="53">
        <v>101</v>
      </c>
      <c r="F156" s="60" t="s">
        <v>76</v>
      </c>
      <c r="G156" s="60" t="s">
        <v>77</v>
      </c>
    </row>
    <row r="157" spans="1:7" ht="12.75" customHeight="1" x14ac:dyDescent="0.3">
      <c r="A157" s="54"/>
      <c r="B157" s="60" t="s">
        <v>414</v>
      </c>
      <c r="C157" s="60" t="s">
        <v>303</v>
      </c>
      <c r="D157" s="60" t="s">
        <v>304</v>
      </c>
      <c r="E157" s="53">
        <v>230</v>
      </c>
      <c r="F157" s="60" t="s">
        <v>305</v>
      </c>
      <c r="G157" s="60" t="s">
        <v>77</v>
      </c>
    </row>
    <row r="158" spans="1:7" ht="12.75" customHeight="1" x14ac:dyDescent="0.3">
      <c r="A158" s="54">
        <v>2401424229</v>
      </c>
      <c r="B158" s="60" t="s">
        <v>415</v>
      </c>
      <c r="C158" s="60" t="s">
        <v>164</v>
      </c>
      <c r="D158" s="60" t="s">
        <v>416</v>
      </c>
      <c r="E158" s="53">
        <v>110</v>
      </c>
      <c r="F158" s="60" t="s">
        <v>76</v>
      </c>
      <c r="G158" s="60" t="s">
        <v>77</v>
      </c>
    </row>
    <row r="159" spans="1:7" ht="12.75" customHeight="1" x14ac:dyDescent="0.3">
      <c r="A159" s="54">
        <v>411593599</v>
      </c>
      <c r="B159" s="60" t="s">
        <v>417</v>
      </c>
      <c r="C159" s="60" t="s">
        <v>418</v>
      </c>
      <c r="D159" s="60" t="s">
        <v>419</v>
      </c>
      <c r="E159" s="53">
        <v>110</v>
      </c>
      <c r="F159" s="60" t="s">
        <v>76</v>
      </c>
      <c r="G159" s="60" t="s">
        <v>77</v>
      </c>
    </row>
    <row r="160" spans="1:7" ht="12.75" customHeight="1" x14ac:dyDescent="0.3">
      <c r="A160" s="54">
        <v>1501534929</v>
      </c>
      <c r="B160" s="60" t="s">
        <v>420</v>
      </c>
      <c r="C160" s="60" t="s">
        <v>372</v>
      </c>
      <c r="D160" s="60" t="s">
        <v>84</v>
      </c>
      <c r="E160" s="53">
        <v>101</v>
      </c>
      <c r="F160" s="60" t="s">
        <v>76</v>
      </c>
      <c r="G160" s="60" t="s">
        <v>77</v>
      </c>
    </row>
    <row r="161" spans="1:7" ht="12.75" customHeight="1" x14ac:dyDescent="0.3">
      <c r="A161" s="54">
        <v>1709703069</v>
      </c>
      <c r="B161" s="60" t="s">
        <v>421</v>
      </c>
      <c r="C161" s="60" t="s">
        <v>422</v>
      </c>
      <c r="D161" s="60" t="s">
        <v>423</v>
      </c>
      <c r="E161" s="53">
        <v>860</v>
      </c>
      <c r="F161" s="60" t="s">
        <v>424</v>
      </c>
      <c r="G161" s="60" t="s">
        <v>77</v>
      </c>
    </row>
    <row r="162" spans="1:7" ht="12.75" customHeight="1" x14ac:dyDescent="0.3">
      <c r="A162" s="54">
        <v>1006554549</v>
      </c>
      <c r="B162" s="60" t="s">
        <v>425</v>
      </c>
      <c r="C162" s="60" t="s">
        <v>301</v>
      </c>
      <c r="D162" s="60" t="s">
        <v>75</v>
      </c>
      <c r="E162" s="53">
        <v>108</v>
      </c>
      <c r="F162" s="60" t="s">
        <v>76</v>
      </c>
      <c r="G162" s="60" t="s">
        <v>77</v>
      </c>
    </row>
    <row r="163" spans="1:7" ht="12.75" customHeight="1" x14ac:dyDescent="0.3">
      <c r="A163" s="54">
        <v>307512489</v>
      </c>
      <c r="B163" s="60" t="s">
        <v>426</v>
      </c>
      <c r="C163" s="60" t="s">
        <v>355</v>
      </c>
      <c r="D163" s="60" t="s">
        <v>356</v>
      </c>
      <c r="E163" s="53">
        <v>201</v>
      </c>
      <c r="F163" s="60" t="s">
        <v>145</v>
      </c>
      <c r="G163" s="60" t="s">
        <v>77</v>
      </c>
    </row>
    <row r="164" spans="1:7" ht="12.75" customHeight="1" x14ac:dyDescent="0.3">
      <c r="A164" s="54">
        <v>2204577619</v>
      </c>
      <c r="B164" s="60" t="s">
        <v>427</v>
      </c>
      <c r="C164" s="60" t="s">
        <v>314</v>
      </c>
      <c r="D164" s="60" t="s">
        <v>315</v>
      </c>
      <c r="E164" s="53">
        <v>300</v>
      </c>
      <c r="F164" s="60" t="s">
        <v>316</v>
      </c>
      <c r="G164" s="60" t="s">
        <v>77</v>
      </c>
    </row>
    <row r="165" spans="1:7" ht="12.75" customHeight="1" x14ac:dyDescent="0.3">
      <c r="A165" s="54">
        <v>802564859</v>
      </c>
      <c r="B165" s="60" t="s">
        <v>428</v>
      </c>
      <c r="C165" s="60" t="s">
        <v>429</v>
      </c>
      <c r="D165" s="60" t="s">
        <v>201</v>
      </c>
      <c r="E165" s="53">
        <v>104</v>
      </c>
      <c r="F165" s="60" t="s">
        <v>76</v>
      </c>
      <c r="G165" s="60" t="s">
        <v>77</v>
      </c>
    </row>
    <row r="166" spans="1:7" ht="12.75" customHeight="1" x14ac:dyDescent="0.3">
      <c r="A166" s="54">
        <v>1602633269</v>
      </c>
      <c r="B166" s="60" t="s">
        <v>430</v>
      </c>
      <c r="C166" s="60" t="s">
        <v>196</v>
      </c>
      <c r="D166" s="60" t="s">
        <v>197</v>
      </c>
      <c r="E166" s="53">
        <v>105</v>
      </c>
      <c r="F166" s="60" t="s">
        <v>76</v>
      </c>
      <c r="G166" s="60" t="s">
        <v>77</v>
      </c>
    </row>
    <row r="167" spans="1:7" ht="12.75" customHeight="1" x14ac:dyDescent="0.3">
      <c r="A167" s="54">
        <v>2207872579</v>
      </c>
      <c r="B167" s="60" t="s">
        <v>431</v>
      </c>
      <c r="C167" s="60" t="s">
        <v>119</v>
      </c>
      <c r="D167" s="60" t="s">
        <v>120</v>
      </c>
      <c r="E167" s="53">
        <v>800</v>
      </c>
      <c r="F167" s="60" t="s">
        <v>121</v>
      </c>
      <c r="G167" s="60" t="s">
        <v>77</v>
      </c>
    </row>
    <row r="168" spans="1:7" ht="12.75" customHeight="1" x14ac:dyDescent="0.3">
      <c r="A168" s="54">
        <v>1602724149</v>
      </c>
      <c r="B168" s="60" t="s">
        <v>432</v>
      </c>
      <c r="C168" s="60" t="s">
        <v>74</v>
      </c>
      <c r="D168" s="60" t="s">
        <v>75</v>
      </c>
      <c r="E168" s="53">
        <v>108</v>
      </c>
      <c r="F168" s="60" t="s">
        <v>76</v>
      </c>
      <c r="G168" s="60" t="s">
        <v>77</v>
      </c>
    </row>
    <row r="169" spans="1:7" ht="12.75" customHeight="1" x14ac:dyDescent="0.3">
      <c r="A169" s="54">
        <v>1706473789</v>
      </c>
      <c r="B169" s="60" t="s">
        <v>433</v>
      </c>
      <c r="C169" s="60" t="s">
        <v>119</v>
      </c>
      <c r="D169" s="60" t="s">
        <v>120</v>
      </c>
      <c r="E169" s="53">
        <v>800</v>
      </c>
      <c r="F169" s="60" t="s">
        <v>121</v>
      </c>
      <c r="G169" s="60" t="s">
        <v>77</v>
      </c>
    </row>
    <row r="170" spans="1:7" ht="12.75" customHeight="1" x14ac:dyDescent="0.3">
      <c r="A170" s="54">
        <v>2409472699</v>
      </c>
      <c r="B170" s="60" t="s">
        <v>434</v>
      </c>
      <c r="C170" s="60" t="s">
        <v>435</v>
      </c>
      <c r="D170" s="60" t="s">
        <v>436</v>
      </c>
      <c r="E170" s="53">
        <v>104</v>
      </c>
      <c r="F170" s="60" t="s">
        <v>76</v>
      </c>
      <c r="G170" s="60" t="s">
        <v>295</v>
      </c>
    </row>
    <row r="171" spans="1:7" ht="12.75" customHeight="1" x14ac:dyDescent="0.3">
      <c r="A171" s="54">
        <v>1801694079</v>
      </c>
      <c r="B171" s="60" t="s">
        <v>437</v>
      </c>
      <c r="C171" s="60" t="s">
        <v>143</v>
      </c>
      <c r="D171" s="60" t="s">
        <v>144</v>
      </c>
      <c r="E171" s="53">
        <v>203</v>
      </c>
      <c r="F171" s="60" t="s">
        <v>145</v>
      </c>
      <c r="G171" s="60" t="s">
        <v>77</v>
      </c>
    </row>
    <row r="172" spans="1:7" ht="12.75" customHeight="1" x14ac:dyDescent="0.3">
      <c r="A172" s="54">
        <v>1001647799</v>
      </c>
      <c r="B172" s="60" t="s">
        <v>438</v>
      </c>
      <c r="C172" s="60" t="s">
        <v>439</v>
      </c>
      <c r="D172" s="60" t="s">
        <v>440</v>
      </c>
      <c r="E172" s="53">
        <v>101</v>
      </c>
      <c r="F172" s="60" t="s">
        <v>76</v>
      </c>
      <c r="G172" s="60" t="s">
        <v>77</v>
      </c>
    </row>
    <row r="173" spans="1:7" ht="12.75" customHeight="1" x14ac:dyDescent="0.3">
      <c r="A173" s="54">
        <v>1901537899</v>
      </c>
      <c r="B173" s="60" t="s">
        <v>441</v>
      </c>
      <c r="C173" s="60" t="s">
        <v>143</v>
      </c>
      <c r="D173" s="60" t="s">
        <v>144</v>
      </c>
      <c r="E173" s="53">
        <v>203</v>
      </c>
      <c r="F173" s="60" t="s">
        <v>145</v>
      </c>
      <c r="G173" s="60" t="s">
        <v>77</v>
      </c>
    </row>
    <row r="174" spans="1:7" ht="12.75" customHeight="1" x14ac:dyDescent="0.3">
      <c r="A174" s="54">
        <v>1002517799</v>
      </c>
      <c r="B174" s="60" t="s">
        <v>442</v>
      </c>
      <c r="C174" s="60" t="s">
        <v>443</v>
      </c>
      <c r="D174" s="60" t="s">
        <v>444</v>
      </c>
      <c r="E174" s="53">
        <v>750</v>
      </c>
      <c r="F174" s="60" t="s">
        <v>445</v>
      </c>
      <c r="G174" s="60" t="s">
        <v>77</v>
      </c>
    </row>
    <row r="175" spans="1:7" ht="12.75" customHeight="1" x14ac:dyDescent="0.3">
      <c r="A175" s="54">
        <v>404586389</v>
      </c>
      <c r="B175" s="60" t="s">
        <v>446</v>
      </c>
      <c r="C175" s="60" t="s">
        <v>447</v>
      </c>
      <c r="D175" s="60" t="s">
        <v>448</v>
      </c>
      <c r="E175" s="53">
        <v>105</v>
      </c>
      <c r="F175" s="60" t="s">
        <v>76</v>
      </c>
      <c r="G175" s="60" t="s">
        <v>77</v>
      </c>
    </row>
    <row r="176" spans="1:7" ht="12.75" customHeight="1" x14ac:dyDescent="0.3">
      <c r="A176" s="54">
        <v>1011573779</v>
      </c>
      <c r="B176" s="60" t="s">
        <v>449</v>
      </c>
      <c r="C176" s="60" t="s">
        <v>450</v>
      </c>
      <c r="D176" s="60" t="s">
        <v>451</v>
      </c>
      <c r="E176" s="53">
        <v>108</v>
      </c>
      <c r="F176" s="60" t="s">
        <v>76</v>
      </c>
      <c r="G176" s="60" t="s">
        <v>77</v>
      </c>
    </row>
    <row r="177" spans="1:7" ht="12.75" customHeight="1" x14ac:dyDescent="0.3">
      <c r="A177" s="54">
        <v>1111664989</v>
      </c>
      <c r="B177" s="60" t="s">
        <v>452</v>
      </c>
      <c r="C177" s="60" t="s">
        <v>274</v>
      </c>
      <c r="D177" s="60" t="s">
        <v>275</v>
      </c>
      <c r="E177" s="53">
        <v>109</v>
      </c>
      <c r="F177" s="60" t="s">
        <v>76</v>
      </c>
      <c r="G177" s="60" t="s">
        <v>77</v>
      </c>
    </row>
    <row r="178" spans="1:7" ht="12.75" customHeight="1" x14ac:dyDescent="0.3">
      <c r="A178" s="54">
        <v>1203613259</v>
      </c>
      <c r="B178" s="60" t="s">
        <v>453</v>
      </c>
      <c r="C178" s="60" t="s">
        <v>109</v>
      </c>
      <c r="D178" s="60" t="s">
        <v>110</v>
      </c>
      <c r="E178" s="53">
        <v>600</v>
      </c>
      <c r="F178" s="60" t="s">
        <v>107</v>
      </c>
      <c r="G178" s="60" t="s">
        <v>77</v>
      </c>
    </row>
    <row r="179" spans="1:7" ht="12.75" customHeight="1" x14ac:dyDescent="0.3">
      <c r="A179" s="54">
        <v>2009704709</v>
      </c>
      <c r="B179" s="60" t="s">
        <v>454</v>
      </c>
      <c r="C179" s="60" t="s">
        <v>93</v>
      </c>
      <c r="D179" s="60" t="s">
        <v>268</v>
      </c>
      <c r="E179" s="53"/>
      <c r="F179" s="60" t="s">
        <v>76</v>
      </c>
      <c r="G179" s="60"/>
    </row>
    <row r="180" spans="1:7" ht="12.75" customHeight="1" x14ac:dyDescent="0.3">
      <c r="A180" s="54">
        <v>2009704709</v>
      </c>
      <c r="B180" s="60" t="s">
        <v>454</v>
      </c>
      <c r="C180" s="60"/>
      <c r="D180" s="60"/>
      <c r="E180" s="53"/>
      <c r="F180" s="60"/>
      <c r="G180" s="60"/>
    </row>
    <row r="181" spans="1:7" ht="12.75" customHeight="1" x14ac:dyDescent="0.3">
      <c r="A181" s="54">
        <v>807544269</v>
      </c>
      <c r="B181" s="60" t="s">
        <v>455</v>
      </c>
      <c r="C181" s="60" t="s">
        <v>456</v>
      </c>
      <c r="D181" s="60" t="s">
        <v>87</v>
      </c>
      <c r="E181" s="53">
        <v>270</v>
      </c>
      <c r="F181" s="60" t="s">
        <v>88</v>
      </c>
      <c r="G181" s="60" t="s">
        <v>77</v>
      </c>
    </row>
    <row r="182" spans="1:7" ht="12.75" customHeight="1" x14ac:dyDescent="0.3">
      <c r="A182" s="54">
        <v>710703369</v>
      </c>
      <c r="B182" s="60" t="s">
        <v>457</v>
      </c>
      <c r="C182" s="60" t="s">
        <v>193</v>
      </c>
      <c r="D182" s="60" t="s">
        <v>194</v>
      </c>
      <c r="E182" s="53">
        <v>108</v>
      </c>
      <c r="F182" s="60" t="s">
        <v>76</v>
      </c>
      <c r="G182" s="60" t="s">
        <v>77</v>
      </c>
    </row>
    <row r="183" spans="1:7" ht="12.75" customHeight="1" x14ac:dyDescent="0.3">
      <c r="A183" s="54">
        <v>2707535079</v>
      </c>
      <c r="B183" s="60" t="s">
        <v>458</v>
      </c>
      <c r="C183" s="60" t="s">
        <v>459</v>
      </c>
      <c r="D183" s="60" t="s">
        <v>460</v>
      </c>
      <c r="E183" s="53">
        <v>103</v>
      </c>
      <c r="F183" s="60" t="s">
        <v>76</v>
      </c>
      <c r="G183" s="60" t="s">
        <v>295</v>
      </c>
    </row>
    <row r="184" spans="1:7" ht="12.75" customHeight="1" x14ac:dyDescent="0.3">
      <c r="A184" s="54">
        <v>1003753469</v>
      </c>
      <c r="B184" s="60" t="s">
        <v>461</v>
      </c>
      <c r="C184" s="60" t="s">
        <v>74</v>
      </c>
      <c r="D184" s="60" t="s">
        <v>75</v>
      </c>
      <c r="E184" s="53">
        <v>108</v>
      </c>
      <c r="F184" s="60" t="s">
        <v>76</v>
      </c>
      <c r="G184" s="60" t="s">
        <v>77</v>
      </c>
    </row>
    <row r="185" spans="1:7" ht="12.75" customHeight="1" x14ac:dyDescent="0.3">
      <c r="A185" s="54">
        <v>1011734619</v>
      </c>
      <c r="B185" s="60" t="s">
        <v>462</v>
      </c>
      <c r="C185" s="60" t="s">
        <v>215</v>
      </c>
      <c r="D185" s="60" t="s">
        <v>216</v>
      </c>
      <c r="E185" s="53">
        <v>101</v>
      </c>
      <c r="F185" s="60" t="s">
        <v>76</v>
      </c>
      <c r="G185" s="60" t="s">
        <v>77</v>
      </c>
    </row>
    <row r="186" spans="1:7" ht="12.75" customHeight="1" x14ac:dyDescent="0.3">
      <c r="A186" s="54">
        <v>1505806179</v>
      </c>
      <c r="B186" s="60" t="s">
        <v>463</v>
      </c>
      <c r="C186" s="60" t="s">
        <v>101</v>
      </c>
      <c r="D186" s="60" t="s">
        <v>102</v>
      </c>
      <c r="E186" s="53">
        <v>105</v>
      </c>
      <c r="F186" s="60" t="s">
        <v>76</v>
      </c>
      <c r="G186" s="60" t="s">
        <v>77</v>
      </c>
    </row>
    <row r="187" spans="1:7" ht="12.75" customHeight="1" x14ac:dyDescent="0.3">
      <c r="A187" s="54">
        <v>1102922449</v>
      </c>
      <c r="B187" s="60" t="s">
        <v>464</v>
      </c>
      <c r="C187" s="60" t="s">
        <v>396</v>
      </c>
      <c r="D187" s="60" t="s">
        <v>397</v>
      </c>
      <c r="E187" s="53">
        <v>200</v>
      </c>
      <c r="F187" s="60" t="s">
        <v>145</v>
      </c>
      <c r="G187" s="60" t="s">
        <v>77</v>
      </c>
    </row>
    <row r="188" spans="1:7" ht="12.75" customHeight="1" x14ac:dyDescent="0.3">
      <c r="A188" s="54">
        <v>2504643049</v>
      </c>
      <c r="B188" s="60" t="s">
        <v>465</v>
      </c>
      <c r="C188" s="60" t="s">
        <v>439</v>
      </c>
      <c r="D188" s="60" t="s">
        <v>440</v>
      </c>
      <c r="E188" s="53">
        <v>101</v>
      </c>
      <c r="F188" s="60" t="s">
        <v>76</v>
      </c>
      <c r="G188" s="60" t="s">
        <v>77</v>
      </c>
    </row>
    <row r="189" spans="1:7" ht="12.75" customHeight="1" x14ac:dyDescent="0.3">
      <c r="A189" s="54">
        <v>1503545609</v>
      </c>
      <c r="B189" s="60" t="s">
        <v>466</v>
      </c>
      <c r="C189" s="60" t="s">
        <v>143</v>
      </c>
      <c r="D189" s="60" t="s">
        <v>144</v>
      </c>
      <c r="E189" s="53">
        <v>203</v>
      </c>
      <c r="F189" s="60" t="s">
        <v>145</v>
      </c>
      <c r="G189" s="60" t="s">
        <v>77</v>
      </c>
    </row>
    <row r="190" spans="1:7" ht="12.75" customHeight="1" x14ac:dyDescent="0.3">
      <c r="A190" s="54">
        <v>1709553319</v>
      </c>
      <c r="B190" s="60" t="s">
        <v>467</v>
      </c>
      <c r="C190" s="60" t="s">
        <v>256</v>
      </c>
      <c r="D190" s="60" t="s">
        <v>257</v>
      </c>
      <c r="E190" s="53">
        <v>108</v>
      </c>
      <c r="F190" s="60" t="s">
        <v>76</v>
      </c>
      <c r="G190" s="60" t="s">
        <v>77</v>
      </c>
    </row>
    <row r="191" spans="1:7" ht="12.75" customHeight="1" x14ac:dyDescent="0.3">
      <c r="A191" s="54">
        <v>2704547719</v>
      </c>
      <c r="B191" s="60" t="s">
        <v>468</v>
      </c>
      <c r="C191" s="60" t="s">
        <v>358</v>
      </c>
      <c r="D191" s="60" t="s">
        <v>359</v>
      </c>
      <c r="E191" s="53">
        <v>201</v>
      </c>
      <c r="F191" s="60" t="s">
        <v>145</v>
      </c>
      <c r="G191" s="60" t="s">
        <v>77</v>
      </c>
    </row>
    <row r="192" spans="1:7" ht="12.75" customHeight="1" x14ac:dyDescent="0.3">
      <c r="A192" s="54">
        <v>2606805449</v>
      </c>
      <c r="B192" s="60" t="s">
        <v>469</v>
      </c>
      <c r="C192" s="60" t="s">
        <v>470</v>
      </c>
      <c r="D192" s="60" t="s">
        <v>471</v>
      </c>
      <c r="E192" s="53">
        <v>900</v>
      </c>
      <c r="F192" s="60" t="s">
        <v>472</v>
      </c>
      <c r="G192" s="60" t="s">
        <v>77</v>
      </c>
    </row>
    <row r="193" spans="1:7" ht="12.75" customHeight="1" x14ac:dyDescent="0.3">
      <c r="A193" s="54">
        <v>1406645299</v>
      </c>
      <c r="B193" s="60" t="s">
        <v>473</v>
      </c>
      <c r="C193" s="60" t="s">
        <v>196</v>
      </c>
      <c r="D193" s="60" t="s">
        <v>197</v>
      </c>
      <c r="E193" s="53">
        <v>105</v>
      </c>
      <c r="F193" s="60" t="s">
        <v>76</v>
      </c>
      <c r="G193" s="60" t="s">
        <v>77</v>
      </c>
    </row>
    <row r="194" spans="1:7" ht="12.75" customHeight="1" x14ac:dyDescent="0.3">
      <c r="A194" s="54">
        <v>602833899</v>
      </c>
      <c r="B194" s="60" t="s">
        <v>474</v>
      </c>
      <c r="C194" s="60" t="s">
        <v>331</v>
      </c>
      <c r="D194" s="60" t="s">
        <v>84</v>
      </c>
      <c r="E194" s="53">
        <v>101</v>
      </c>
      <c r="F194" s="60" t="s">
        <v>76</v>
      </c>
      <c r="G194" s="60" t="s">
        <v>77</v>
      </c>
    </row>
    <row r="195" spans="1:7" ht="12.75" customHeight="1" x14ac:dyDescent="0.3">
      <c r="A195" s="54">
        <v>1106863669</v>
      </c>
      <c r="B195" s="60" t="s">
        <v>475</v>
      </c>
      <c r="C195" s="60" t="s">
        <v>93</v>
      </c>
      <c r="D195" s="60"/>
      <c r="E195" s="53"/>
      <c r="F195" s="60"/>
      <c r="G195" s="60"/>
    </row>
    <row r="196" spans="1:7" ht="12.75" customHeight="1" x14ac:dyDescent="0.3">
      <c r="A196" s="54">
        <v>1410794769</v>
      </c>
      <c r="B196" s="60" t="s">
        <v>476</v>
      </c>
      <c r="C196" s="60" t="s">
        <v>477</v>
      </c>
      <c r="D196" s="60" t="s">
        <v>478</v>
      </c>
      <c r="E196" s="53">
        <v>201</v>
      </c>
      <c r="F196" s="60" t="s">
        <v>145</v>
      </c>
      <c r="G196" s="60" t="s">
        <v>77</v>
      </c>
    </row>
    <row r="197" spans="1:7" ht="12.75" customHeight="1" x14ac:dyDescent="0.3">
      <c r="A197" s="54">
        <v>504882849</v>
      </c>
      <c r="B197" s="60" t="s">
        <v>479</v>
      </c>
      <c r="C197" s="60" t="s">
        <v>323</v>
      </c>
      <c r="D197" s="60" t="s">
        <v>324</v>
      </c>
      <c r="E197" s="53">
        <v>101</v>
      </c>
      <c r="F197" s="60" t="s">
        <v>76</v>
      </c>
      <c r="G197" s="60" t="s">
        <v>77</v>
      </c>
    </row>
    <row r="198" spans="1:7" ht="12.75" customHeight="1" x14ac:dyDescent="0.3">
      <c r="A198" s="54">
        <v>303692979</v>
      </c>
      <c r="B198" s="60" t="s">
        <v>480</v>
      </c>
      <c r="C198" s="60" t="s">
        <v>226</v>
      </c>
      <c r="D198" s="60" t="s">
        <v>227</v>
      </c>
      <c r="E198" s="53">
        <v>700</v>
      </c>
      <c r="F198" s="60" t="s">
        <v>131</v>
      </c>
      <c r="G198" s="60" t="s">
        <v>77</v>
      </c>
    </row>
    <row r="199" spans="1:7" ht="12.75" customHeight="1" x14ac:dyDescent="0.3">
      <c r="A199" s="54">
        <v>810724349</v>
      </c>
      <c r="B199" s="60" t="s">
        <v>481</v>
      </c>
      <c r="C199" s="60" t="s">
        <v>274</v>
      </c>
      <c r="D199" s="60" t="s">
        <v>275</v>
      </c>
      <c r="E199" s="53">
        <v>109</v>
      </c>
      <c r="F199" s="60" t="s">
        <v>76</v>
      </c>
      <c r="G199" s="60" t="s">
        <v>77</v>
      </c>
    </row>
    <row r="200" spans="1:7" ht="12.75" customHeight="1" x14ac:dyDescent="0.3">
      <c r="A200" s="54">
        <v>508764039</v>
      </c>
      <c r="B200" s="60" t="s">
        <v>482</v>
      </c>
      <c r="C200" s="60" t="s">
        <v>366</v>
      </c>
      <c r="D200" s="60" t="s">
        <v>75</v>
      </c>
      <c r="E200" s="53">
        <v>108</v>
      </c>
      <c r="F200" s="60" t="s">
        <v>76</v>
      </c>
      <c r="G200" s="60" t="s">
        <v>77</v>
      </c>
    </row>
    <row r="201" spans="1:7" ht="12.75" customHeight="1" x14ac:dyDescent="0.3">
      <c r="A201" s="54">
        <v>2401814799</v>
      </c>
      <c r="B201" s="60" t="s">
        <v>483</v>
      </c>
      <c r="C201" s="60" t="s">
        <v>470</v>
      </c>
      <c r="D201" s="60" t="s">
        <v>471</v>
      </c>
      <c r="E201" s="53">
        <v>900</v>
      </c>
      <c r="F201" s="60" t="s">
        <v>472</v>
      </c>
      <c r="G201" s="60" t="s">
        <v>77</v>
      </c>
    </row>
    <row r="202" spans="1:7" ht="12.75" customHeight="1" x14ac:dyDescent="0.3">
      <c r="A202" s="54">
        <v>1702414529</v>
      </c>
      <c r="B202" s="60" t="s">
        <v>484</v>
      </c>
      <c r="C202" s="60" t="s">
        <v>274</v>
      </c>
      <c r="D202" s="60" t="s">
        <v>275</v>
      </c>
      <c r="E202" s="53">
        <v>109</v>
      </c>
      <c r="F202" s="60" t="s">
        <v>76</v>
      </c>
      <c r="G202" s="60" t="s">
        <v>77</v>
      </c>
    </row>
    <row r="203" spans="1:7" ht="12.75" customHeight="1" x14ac:dyDescent="0.3">
      <c r="A203" s="54">
        <v>1604614549</v>
      </c>
      <c r="B203" s="60" t="s">
        <v>485</v>
      </c>
      <c r="C203" s="60" t="s">
        <v>372</v>
      </c>
      <c r="D203" s="60" t="s">
        <v>84</v>
      </c>
      <c r="E203" s="53">
        <v>101</v>
      </c>
      <c r="F203" s="60" t="s">
        <v>76</v>
      </c>
      <c r="G203" s="60" t="s">
        <v>77</v>
      </c>
    </row>
    <row r="204" spans="1:7" ht="12.75" customHeight="1" x14ac:dyDescent="0.3">
      <c r="A204" s="54">
        <v>2504712709</v>
      </c>
      <c r="B204" s="60" t="s">
        <v>486</v>
      </c>
      <c r="C204" s="60" t="s">
        <v>418</v>
      </c>
      <c r="D204" s="60" t="s">
        <v>419</v>
      </c>
      <c r="E204" s="53">
        <v>110</v>
      </c>
      <c r="F204" s="60" t="s">
        <v>76</v>
      </c>
      <c r="G204" s="60" t="s">
        <v>77</v>
      </c>
    </row>
    <row r="205" spans="1:7" ht="12.75" customHeight="1" x14ac:dyDescent="0.3">
      <c r="A205" s="54">
        <v>905622079</v>
      </c>
      <c r="B205" s="60" t="s">
        <v>487</v>
      </c>
      <c r="C205" s="60" t="s">
        <v>278</v>
      </c>
      <c r="D205" s="60" t="s">
        <v>75</v>
      </c>
      <c r="E205" s="53">
        <v>108</v>
      </c>
      <c r="F205" s="60" t="s">
        <v>76</v>
      </c>
      <c r="G205" s="60" t="s">
        <v>77</v>
      </c>
    </row>
    <row r="206" spans="1:7" ht="12.75" customHeight="1" x14ac:dyDescent="0.3">
      <c r="A206" s="54">
        <v>3008892299</v>
      </c>
      <c r="B206" s="60" t="s">
        <v>488</v>
      </c>
      <c r="C206" s="60" t="s">
        <v>119</v>
      </c>
      <c r="D206" s="60" t="s">
        <v>120</v>
      </c>
      <c r="E206" s="53">
        <v>800</v>
      </c>
      <c r="F206" s="60" t="s">
        <v>121</v>
      </c>
      <c r="G206" s="60" t="s">
        <v>77</v>
      </c>
    </row>
    <row r="207" spans="1:7" ht="12.75" customHeight="1" x14ac:dyDescent="0.3">
      <c r="A207" s="54">
        <v>709775679</v>
      </c>
      <c r="B207" s="60" t="s">
        <v>489</v>
      </c>
      <c r="C207" s="60" t="s">
        <v>203</v>
      </c>
      <c r="D207" s="60" t="s">
        <v>84</v>
      </c>
      <c r="E207" s="53">
        <v>101</v>
      </c>
      <c r="F207" s="60" t="s">
        <v>76</v>
      </c>
      <c r="G207" s="60" t="s">
        <v>77</v>
      </c>
    </row>
    <row r="208" spans="1:7" ht="12.75" customHeight="1" x14ac:dyDescent="0.3">
      <c r="A208" s="54">
        <v>1312675769</v>
      </c>
      <c r="B208" s="60" t="s">
        <v>490</v>
      </c>
      <c r="C208" s="60" t="s">
        <v>203</v>
      </c>
      <c r="D208" s="60" t="s">
        <v>84</v>
      </c>
      <c r="E208" s="53">
        <v>101</v>
      </c>
      <c r="F208" s="60" t="s">
        <v>76</v>
      </c>
      <c r="G208" s="60" t="s">
        <v>77</v>
      </c>
    </row>
    <row r="209" spans="1:7" ht="12.75" customHeight="1" x14ac:dyDescent="0.3">
      <c r="A209" s="54">
        <v>2210597519</v>
      </c>
      <c r="B209" s="60" t="s">
        <v>491</v>
      </c>
      <c r="C209" s="60" t="s">
        <v>418</v>
      </c>
      <c r="D209" s="60" t="s">
        <v>419</v>
      </c>
      <c r="E209" s="53">
        <v>110</v>
      </c>
      <c r="F209" s="60" t="s">
        <v>76</v>
      </c>
      <c r="G209" s="60" t="s">
        <v>77</v>
      </c>
    </row>
    <row r="210" spans="1:7" ht="12.75" customHeight="1" x14ac:dyDescent="0.3">
      <c r="A210" s="54">
        <v>1105858109</v>
      </c>
      <c r="B210" s="60" t="s">
        <v>492</v>
      </c>
      <c r="C210" s="60" t="s">
        <v>303</v>
      </c>
      <c r="D210" s="60" t="s">
        <v>304</v>
      </c>
      <c r="E210" s="53">
        <v>230</v>
      </c>
      <c r="F210" s="60" t="s">
        <v>305</v>
      </c>
      <c r="G210" s="60" t="s">
        <v>77</v>
      </c>
    </row>
    <row r="211" spans="1:7" ht="12.75" customHeight="1" x14ac:dyDescent="0.3">
      <c r="A211" s="54">
        <v>1609623139</v>
      </c>
      <c r="B211" s="60" t="s">
        <v>493</v>
      </c>
      <c r="C211" s="60" t="s">
        <v>494</v>
      </c>
      <c r="D211" s="60" t="s">
        <v>75</v>
      </c>
      <c r="E211" s="53">
        <v>108</v>
      </c>
      <c r="F211" s="60" t="s">
        <v>76</v>
      </c>
      <c r="G211" s="60" t="s">
        <v>77</v>
      </c>
    </row>
    <row r="212" spans="1:7" ht="12.75" customHeight="1" x14ac:dyDescent="0.3">
      <c r="A212" s="54">
        <v>2108694929</v>
      </c>
      <c r="B212" s="60" t="s">
        <v>495</v>
      </c>
      <c r="C212" s="60" t="s">
        <v>396</v>
      </c>
      <c r="D212" s="60" t="s">
        <v>397</v>
      </c>
      <c r="E212" s="53">
        <v>200</v>
      </c>
      <c r="F212" s="60" t="s">
        <v>145</v>
      </c>
      <c r="G212" s="60" t="s">
        <v>77</v>
      </c>
    </row>
    <row r="213" spans="1:7" ht="12.75" customHeight="1" x14ac:dyDescent="0.3">
      <c r="A213" s="54">
        <v>2711506879</v>
      </c>
      <c r="B213" s="60" t="s">
        <v>496</v>
      </c>
      <c r="C213" s="60" t="s">
        <v>368</v>
      </c>
      <c r="D213" s="60" t="s">
        <v>369</v>
      </c>
      <c r="E213" s="53">
        <v>810</v>
      </c>
      <c r="F213" s="60" t="s">
        <v>370</v>
      </c>
      <c r="G213" s="60" t="s">
        <v>77</v>
      </c>
    </row>
    <row r="214" spans="1:7" ht="12.75" customHeight="1" x14ac:dyDescent="0.3">
      <c r="A214" s="54">
        <v>2802534569</v>
      </c>
      <c r="B214" s="60" t="s">
        <v>497</v>
      </c>
      <c r="C214" s="60" t="s">
        <v>498</v>
      </c>
      <c r="D214" s="60" t="s">
        <v>499</v>
      </c>
      <c r="E214" s="53">
        <v>103</v>
      </c>
      <c r="F214" s="60" t="s">
        <v>76</v>
      </c>
      <c r="G214" s="60" t="s">
        <v>77</v>
      </c>
    </row>
    <row r="215" spans="1:7" ht="12.75" customHeight="1" x14ac:dyDescent="0.3">
      <c r="A215" s="54">
        <v>2702393319</v>
      </c>
      <c r="B215" s="60" t="s">
        <v>500</v>
      </c>
      <c r="C215" s="60" t="s">
        <v>83</v>
      </c>
      <c r="D215" s="60" t="s">
        <v>84</v>
      </c>
      <c r="E215" s="53">
        <v>101</v>
      </c>
      <c r="F215" s="60" t="s">
        <v>76</v>
      </c>
      <c r="G215" s="60" t="s">
        <v>77</v>
      </c>
    </row>
    <row r="216" spans="1:7" ht="12.75" customHeight="1" x14ac:dyDescent="0.3">
      <c r="A216" s="54">
        <v>707705719</v>
      </c>
      <c r="B216" s="60" t="s">
        <v>501</v>
      </c>
      <c r="C216" s="60" t="s">
        <v>502</v>
      </c>
      <c r="D216" s="60" t="s">
        <v>75</v>
      </c>
      <c r="E216" s="53">
        <v>108</v>
      </c>
      <c r="F216" s="60" t="s">
        <v>76</v>
      </c>
      <c r="G216" s="60" t="s">
        <v>77</v>
      </c>
    </row>
    <row r="217" spans="1:7" ht="12.75" customHeight="1" x14ac:dyDescent="0.3">
      <c r="A217" s="54">
        <v>2404512479</v>
      </c>
      <c r="B217" s="60" t="s">
        <v>503</v>
      </c>
      <c r="C217" s="60" t="s">
        <v>200</v>
      </c>
      <c r="D217" s="60" t="s">
        <v>201</v>
      </c>
      <c r="E217" s="53">
        <v>104</v>
      </c>
      <c r="F217" s="60" t="s">
        <v>76</v>
      </c>
      <c r="G217" s="60" t="s">
        <v>77</v>
      </c>
    </row>
    <row r="218" spans="1:7" ht="12.75" customHeight="1" x14ac:dyDescent="0.3">
      <c r="A218" s="54">
        <v>805633029</v>
      </c>
      <c r="B218" s="60" t="s">
        <v>504</v>
      </c>
      <c r="C218" s="60" t="s">
        <v>388</v>
      </c>
      <c r="D218" s="60" t="s">
        <v>75</v>
      </c>
      <c r="E218" s="53">
        <v>108</v>
      </c>
      <c r="F218" s="60" t="s">
        <v>76</v>
      </c>
      <c r="G218" s="60" t="s">
        <v>77</v>
      </c>
    </row>
    <row r="219" spans="1:7" ht="12.75" customHeight="1" x14ac:dyDescent="0.3">
      <c r="A219" s="54">
        <v>1304592509</v>
      </c>
      <c r="B219" s="60" t="s">
        <v>505</v>
      </c>
      <c r="C219" s="60" t="s">
        <v>297</v>
      </c>
      <c r="D219" s="60" t="s">
        <v>298</v>
      </c>
      <c r="E219" s="53">
        <v>108</v>
      </c>
      <c r="F219" s="60" t="s">
        <v>76</v>
      </c>
      <c r="G219" s="60" t="s">
        <v>77</v>
      </c>
    </row>
    <row r="220" spans="1:7" ht="12.75" customHeight="1" x14ac:dyDescent="0.3">
      <c r="A220" s="54">
        <v>2304586189</v>
      </c>
      <c r="B220" s="60" t="s">
        <v>506</v>
      </c>
      <c r="C220" s="60" t="s">
        <v>374</v>
      </c>
      <c r="D220" s="60" t="s">
        <v>84</v>
      </c>
      <c r="E220" s="53">
        <v>101</v>
      </c>
      <c r="F220" s="60" t="s">
        <v>76</v>
      </c>
      <c r="G220" s="60" t="s">
        <v>77</v>
      </c>
    </row>
    <row r="221" spans="1:7" ht="12.75" customHeight="1" x14ac:dyDescent="0.3">
      <c r="A221" s="54">
        <v>1905522769</v>
      </c>
      <c r="B221" s="60" t="s">
        <v>507</v>
      </c>
      <c r="C221" s="60" t="s">
        <v>508</v>
      </c>
      <c r="D221" s="60" t="s">
        <v>509</v>
      </c>
      <c r="E221" s="53">
        <v>101</v>
      </c>
      <c r="F221" s="60" t="s">
        <v>76</v>
      </c>
      <c r="G221" s="60" t="s">
        <v>295</v>
      </c>
    </row>
    <row r="222" spans="1:7" ht="12.75" customHeight="1" x14ac:dyDescent="0.3">
      <c r="A222" s="54">
        <v>609482089</v>
      </c>
      <c r="B222" s="60" t="s">
        <v>510</v>
      </c>
      <c r="C222" s="60" t="s">
        <v>511</v>
      </c>
      <c r="D222" s="60" t="s">
        <v>194</v>
      </c>
      <c r="E222" s="53">
        <v>108</v>
      </c>
      <c r="F222" s="60" t="s">
        <v>76</v>
      </c>
      <c r="G222" s="60" t="s">
        <v>77</v>
      </c>
    </row>
    <row r="223" spans="1:7" ht="12.75" customHeight="1" x14ac:dyDescent="0.3">
      <c r="A223" s="54">
        <v>512734009</v>
      </c>
      <c r="B223" s="60" t="s">
        <v>512</v>
      </c>
      <c r="C223" s="60" t="s">
        <v>148</v>
      </c>
      <c r="D223" s="60" t="s">
        <v>149</v>
      </c>
      <c r="E223" s="53">
        <v>170</v>
      </c>
      <c r="F223" s="60" t="s">
        <v>150</v>
      </c>
      <c r="G223" s="60" t="s">
        <v>77</v>
      </c>
    </row>
    <row r="224" spans="1:7" ht="12.75" customHeight="1" x14ac:dyDescent="0.3">
      <c r="A224" s="54">
        <v>3001684509</v>
      </c>
      <c r="B224" s="60" t="s">
        <v>513</v>
      </c>
      <c r="C224" s="60" t="s">
        <v>494</v>
      </c>
      <c r="D224" s="60" t="s">
        <v>75</v>
      </c>
      <c r="E224" s="53">
        <v>108</v>
      </c>
      <c r="F224" s="60" t="s">
        <v>76</v>
      </c>
      <c r="G224" s="60" t="s">
        <v>77</v>
      </c>
    </row>
    <row r="225" spans="1:7" ht="12.75" customHeight="1" x14ac:dyDescent="0.3">
      <c r="A225" s="54">
        <v>1407854079</v>
      </c>
      <c r="B225" s="60" t="s">
        <v>514</v>
      </c>
      <c r="C225" s="60" t="s">
        <v>303</v>
      </c>
      <c r="D225" s="60" t="s">
        <v>304</v>
      </c>
      <c r="E225" s="53">
        <v>230</v>
      </c>
      <c r="F225" s="60" t="s">
        <v>305</v>
      </c>
      <c r="G225" s="60" t="s">
        <v>77</v>
      </c>
    </row>
    <row r="226" spans="1:7" ht="12.75" customHeight="1" x14ac:dyDescent="0.3">
      <c r="A226" s="54">
        <v>2404465889</v>
      </c>
      <c r="B226" s="60" t="s">
        <v>515</v>
      </c>
      <c r="C226" s="60" t="s">
        <v>91</v>
      </c>
      <c r="D226" s="60" t="s">
        <v>84</v>
      </c>
      <c r="E226" s="53">
        <v>101</v>
      </c>
      <c r="F226" s="60" t="s">
        <v>76</v>
      </c>
      <c r="G226" s="60" t="s">
        <v>77</v>
      </c>
    </row>
    <row r="227" spans="1:7" ht="12.75" customHeight="1" x14ac:dyDescent="0.3">
      <c r="A227" s="54">
        <v>2003532189</v>
      </c>
      <c r="B227" s="60" t="s">
        <v>516</v>
      </c>
      <c r="C227" s="60" t="s">
        <v>459</v>
      </c>
      <c r="D227" s="60" t="s">
        <v>460</v>
      </c>
      <c r="E227" s="53">
        <v>103</v>
      </c>
      <c r="F227" s="60" t="s">
        <v>76</v>
      </c>
      <c r="G227" s="60" t="s">
        <v>295</v>
      </c>
    </row>
    <row r="228" spans="1:7" ht="12.75" customHeight="1" x14ac:dyDescent="0.3">
      <c r="A228" s="54">
        <v>1002586099</v>
      </c>
      <c r="B228" s="60" t="s">
        <v>517</v>
      </c>
      <c r="C228" s="60" t="s">
        <v>309</v>
      </c>
      <c r="D228" s="60" t="s">
        <v>84</v>
      </c>
      <c r="E228" s="53">
        <v>101</v>
      </c>
      <c r="F228" s="60" t="s">
        <v>76</v>
      </c>
      <c r="G228" s="60" t="s">
        <v>77</v>
      </c>
    </row>
    <row r="229" spans="1:7" ht="12.75" customHeight="1" x14ac:dyDescent="0.3">
      <c r="A229" s="54">
        <v>710714649</v>
      </c>
      <c r="B229" s="60" t="s">
        <v>518</v>
      </c>
      <c r="C229" s="60" t="s">
        <v>309</v>
      </c>
      <c r="D229" s="60" t="s">
        <v>84</v>
      </c>
      <c r="E229" s="53">
        <v>101</v>
      </c>
      <c r="F229" s="60" t="s">
        <v>76</v>
      </c>
      <c r="G229" s="60" t="s">
        <v>77</v>
      </c>
    </row>
    <row r="230" spans="1:7" ht="12.75" customHeight="1" x14ac:dyDescent="0.3">
      <c r="A230" s="54">
        <v>1005913329</v>
      </c>
      <c r="B230" s="60" t="s">
        <v>519</v>
      </c>
      <c r="C230" s="60" t="s">
        <v>303</v>
      </c>
      <c r="D230" s="60" t="s">
        <v>304</v>
      </c>
      <c r="E230" s="53">
        <v>230</v>
      </c>
      <c r="F230" s="60" t="s">
        <v>305</v>
      </c>
      <c r="G230" s="60" t="s">
        <v>77</v>
      </c>
    </row>
    <row r="231" spans="1:7" ht="12.75" customHeight="1" x14ac:dyDescent="0.3">
      <c r="A231" s="54">
        <v>1806654719</v>
      </c>
      <c r="B231" s="60" t="s">
        <v>520</v>
      </c>
      <c r="C231" s="60" t="s">
        <v>265</v>
      </c>
      <c r="D231" s="60" t="s">
        <v>194</v>
      </c>
      <c r="E231" s="53">
        <v>108</v>
      </c>
      <c r="F231" s="60" t="s">
        <v>76</v>
      </c>
      <c r="G231" s="60" t="s">
        <v>77</v>
      </c>
    </row>
    <row r="232" spans="1:7" ht="12.75" customHeight="1" x14ac:dyDescent="0.3">
      <c r="A232" s="54">
        <v>2102532389</v>
      </c>
      <c r="B232" s="60" t="s">
        <v>521</v>
      </c>
      <c r="C232" s="60" t="s">
        <v>74</v>
      </c>
      <c r="D232" s="60" t="s">
        <v>75</v>
      </c>
      <c r="E232" s="53">
        <v>108</v>
      </c>
      <c r="F232" s="60" t="s">
        <v>76</v>
      </c>
      <c r="G232" s="60" t="s">
        <v>77</v>
      </c>
    </row>
    <row r="233" spans="1:7" ht="12.75" customHeight="1" x14ac:dyDescent="0.3">
      <c r="A233" s="54">
        <v>2907783369</v>
      </c>
      <c r="B233" s="60" t="s">
        <v>522</v>
      </c>
      <c r="C233" s="60" t="s">
        <v>337</v>
      </c>
      <c r="D233" s="60" t="s">
        <v>84</v>
      </c>
      <c r="E233" s="53">
        <v>101</v>
      </c>
      <c r="F233" s="60" t="s">
        <v>76</v>
      </c>
      <c r="G233" s="60" t="s">
        <v>77</v>
      </c>
    </row>
    <row r="234" spans="1:7" ht="12.75" customHeight="1" x14ac:dyDescent="0.3">
      <c r="A234" s="54">
        <v>1701862499</v>
      </c>
      <c r="B234" s="60" t="s">
        <v>523</v>
      </c>
      <c r="C234" s="60" t="s">
        <v>74</v>
      </c>
      <c r="D234" s="60" t="s">
        <v>75</v>
      </c>
      <c r="E234" s="53">
        <v>108</v>
      </c>
      <c r="F234" s="60" t="s">
        <v>76</v>
      </c>
      <c r="G234" s="60" t="s">
        <v>77</v>
      </c>
    </row>
    <row r="235" spans="1:7" ht="12.75" customHeight="1" x14ac:dyDescent="0.3">
      <c r="A235" s="54">
        <v>1708892909</v>
      </c>
      <c r="B235" s="60" t="s">
        <v>524</v>
      </c>
      <c r="C235" s="60" t="s">
        <v>323</v>
      </c>
      <c r="D235" s="60" t="s">
        <v>324</v>
      </c>
      <c r="E235" s="53">
        <v>101</v>
      </c>
      <c r="F235" s="60" t="s">
        <v>76</v>
      </c>
      <c r="G235" s="60" t="s">
        <v>77</v>
      </c>
    </row>
    <row r="236" spans="1:7" ht="12.75" customHeight="1" x14ac:dyDescent="0.3">
      <c r="A236" s="54">
        <v>1812694809</v>
      </c>
      <c r="B236" s="60" t="s">
        <v>525</v>
      </c>
      <c r="C236" s="60" t="s">
        <v>341</v>
      </c>
      <c r="D236" s="60" t="s">
        <v>342</v>
      </c>
      <c r="E236" s="53">
        <v>220</v>
      </c>
      <c r="F236" s="60" t="s">
        <v>176</v>
      </c>
      <c r="G236" s="60" t="s">
        <v>77</v>
      </c>
    </row>
    <row r="237" spans="1:7" ht="12.75" customHeight="1" x14ac:dyDescent="0.3">
      <c r="A237" s="54">
        <v>2210813589</v>
      </c>
      <c r="B237" s="60" t="s">
        <v>526</v>
      </c>
      <c r="C237" s="60" t="s">
        <v>124</v>
      </c>
      <c r="D237" s="60" t="s">
        <v>125</v>
      </c>
      <c r="E237" s="53">
        <v>780</v>
      </c>
      <c r="F237" s="60" t="s">
        <v>126</v>
      </c>
      <c r="G237" s="60" t="s">
        <v>77</v>
      </c>
    </row>
    <row r="238" spans="1:7" ht="12.75" customHeight="1" x14ac:dyDescent="0.3">
      <c r="A238" s="54">
        <v>904866169</v>
      </c>
      <c r="B238" s="60" t="s">
        <v>527</v>
      </c>
      <c r="C238" s="60" t="s">
        <v>112</v>
      </c>
      <c r="D238" s="60" t="s">
        <v>113</v>
      </c>
      <c r="E238" s="53">
        <v>103</v>
      </c>
      <c r="F238" s="60" t="s">
        <v>76</v>
      </c>
      <c r="G238" s="60" t="s">
        <v>77</v>
      </c>
    </row>
    <row r="239" spans="1:7" ht="12.75" customHeight="1" x14ac:dyDescent="0.3">
      <c r="A239" s="54">
        <v>1411583259</v>
      </c>
      <c r="B239" s="60" t="s">
        <v>528</v>
      </c>
      <c r="C239" s="60" t="s">
        <v>152</v>
      </c>
      <c r="D239" s="60" t="s">
        <v>84</v>
      </c>
      <c r="E239" s="53">
        <v>101</v>
      </c>
      <c r="F239" s="60" t="s">
        <v>76</v>
      </c>
      <c r="G239" s="60" t="s">
        <v>77</v>
      </c>
    </row>
    <row r="240" spans="1:7" ht="12.75" customHeight="1" x14ac:dyDescent="0.3">
      <c r="A240" s="54">
        <v>2806912679</v>
      </c>
      <c r="B240" s="60" t="s">
        <v>529</v>
      </c>
      <c r="C240" s="60" t="s">
        <v>314</v>
      </c>
      <c r="D240" s="60" t="s">
        <v>315</v>
      </c>
      <c r="E240" s="53">
        <v>300</v>
      </c>
      <c r="F240" s="60" t="s">
        <v>316</v>
      </c>
      <c r="G240" s="60" t="s">
        <v>77</v>
      </c>
    </row>
    <row r="241" spans="1:7" ht="12.75" customHeight="1" x14ac:dyDescent="0.3">
      <c r="A241" s="54">
        <v>1811923139</v>
      </c>
      <c r="B241" s="60" t="s">
        <v>530</v>
      </c>
      <c r="C241" s="60" t="s">
        <v>374</v>
      </c>
      <c r="D241" s="60" t="s">
        <v>84</v>
      </c>
      <c r="E241" s="53">
        <v>101</v>
      </c>
      <c r="F241" s="60" t="s">
        <v>76</v>
      </c>
      <c r="G241" s="60" t="s">
        <v>77</v>
      </c>
    </row>
    <row r="242" spans="1:7" ht="12.75" customHeight="1" x14ac:dyDescent="0.3">
      <c r="A242" s="54">
        <v>3007534269</v>
      </c>
      <c r="B242" s="60" t="s">
        <v>531</v>
      </c>
      <c r="C242" s="60" t="s">
        <v>532</v>
      </c>
      <c r="D242" s="60" t="s">
        <v>533</v>
      </c>
      <c r="E242" s="53">
        <v>108</v>
      </c>
      <c r="F242" s="60" t="s">
        <v>76</v>
      </c>
      <c r="G242" s="60" t="s">
        <v>77</v>
      </c>
    </row>
    <row r="243" spans="1:7" ht="12.75" customHeight="1" x14ac:dyDescent="0.3">
      <c r="A243" s="54">
        <v>2605602559</v>
      </c>
      <c r="B243" s="60" t="s">
        <v>534</v>
      </c>
      <c r="C243" s="60" t="s">
        <v>323</v>
      </c>
      <c r="D243" s="60" t="s">
        <v>324</v>
      </c>
      <c r="E243" s="53">
        <v>101</v>
      </c>
      <c r="F243" s="60" t="s">
        <v>76</v>
      </c>
      <c r="G243" s="60" t="s">
        <v>77</v>
      </c>
    </row>
    <row r="244" spans="1:7" ht="12.75" customHeight="1" x14ac:dyDescent="0.3">
      <c r="A244" s="54">
        <v>1102604909</v>
      </c>
      <c r="B244" s="60" t="s">
        <v>535</v>
      </c>
      <c r="C244" s="60" t="s">
        <v>459</v>
      </c>
      <c r="D244" s="60" t="s">
        <v>460</v>
      </c>
      <c r="E244" s="53">
        <v>103</v>
      </c>
      <c r="F244" s="60" t="s">
        <v>76</v>
      </c>
      <c r="G244" s="60" t="s">
        <v>295</v>
      </c>
    </row>
    <row r="245" spans="1:7" ht="12.75" customHeight="1" x14ac:dyDescent="0.3">
      <c r="A245" s="54">
        <v>107664009</v>
      </c>
      <c r="B245" s="60" t="s">
        <v>536</v>
      </c>
      <c r="C245" s="60" t="s">
        <v>203</v>
      </c>
      <c r="D245" s="60" t="s">
        <v>84</v>
      </c>
      <c r="E245" s="53">
        <v>101</v>
      </c>
      <c r="F245" s="60" t="s">
        <v>76</v>
      </c>
      <c r="G245" s="60" t="s">
        <v>77</v>
      </c>
    </row>
    <row r="246" spans="1:7" ht="12.75" customHeight="1" x14ac:dyDescent="0.3">
      <c r="A246" s="54">
        <v>608642929</v>
      </c>
      <c r="B246" s="60" t="s">
        <v>537</v>
      </c>
      <c r="C246" s="60" t="s">
        <v>538</v>
      </c>
      <c r="D246" s="60" t="s">
        <v>539</v>
      </c>
      <c r="E246" s="53">
        <v>101</v>
      </c>
      <c r="F246" s="60" t="s">
        <v>76</v>
      </c>
      <c r="G246" s="60" t="s">
        <v>77</v>
      </c>
    </row>
    <row r="247" spans="1:7" ht="12.75" customHeight="1" x14ac:dyDescent="0.3">
      <c r="A247" s="54">
        <v>1405703899</v>
      </c>
      <c r="B247" s="60" t="s">
        <v>540</v>
      </c>
      <c r="C247" s="60" t="s">
        <v>282</v>
      </c>
      <c r="D247" s="60" t="s">
        <v>216</v>
      </c>
      <c r="E247" s="53">
        <v>101</v>
      </c>
      <c r="F247" s="60" t="s">
        <v>76</v>
      </c>
      <c r="G247" s="60" t="s">
        <v>77</v>
      </c>
    </row>
    <row r="248" spans="1:7" ht="12.75" customHeight="1" x14ac:dyDescent="0.3">
      <c r="A248">
        <v>3112972529</v>
      </c>
      <c r="B248" s="59" t="s">
        <v>541</v>
      </c>
      <c r="C248" s="62" t="s">
        <v>542</v>
      </c>
      <c r="D248" s="62" t="s">
        <v>543</v>
      </c>
      <c r="E248" s="63">
        <v>102</v>
      </c>
      <c r="F248" s="62" t="s">
        <v>76</v>
      </c>
      <c r="G248" s="62" t="s">
        <v>544</v>
      </c>
    </row>
    <row r="249" spans="1:7" ht="12.75" customHeight="1" x14ac:dyDescent="0.3">
      <c r="A249" s="54">
        <v>906853339</v>
      </c>
      <c r="B249" s="60" t="s">
        <v>545</v>
      </c>
      <c r="C249" s="60" t="s">
        <v>184</v>
      </c>
      <c r="D249" s="60" t="s">
        <v>185</v>
      </c>
      <c r="E249" s="53">
        <v>270</v>
      </c>
      <c r="F249" s="60" t="s">
        <v>88</v>
      </c>
      <c r="G249" s="60" t="s">
        <v>77</v>
      </c>
    </row>
    <row r="250" spans="1:7" ht="12.75" customHeight="1" x14ac:dyDescent="0.3">
      <c r="A250" s="54">
        <v>1310695889</v>
      </c>
      <c r="B250" s="60" t="s">
        <v>546</v>
      </c>
      <c r="C250" s="60" t="s">
        <v>335</v>
      </c>
      <c r="D250" s="60" t="s">
        <v>84</v>
      </c>
      <c r="E250" s="53">
        <v>101</v>
      </c>
      <c r="F250" s="60" t="s">
        <v>76</v>
      </c>
      <c r="G250" s="60" t="s">
        <v>77</v>
      </c>
    </row>
    <row r="251" spans="1:7" ht="12.75" customHeight="1" x14ac:dyDescent="0.3">
      <c r="A251" s="54">
        <v>1507922159</v>
      </c>
      <c r="B251" s="60" t="s">
        <v>547</v>
      </c>
      <c r="C251" s="60" t="s">
        <v>548</v>
      </c>
      <c r="D251" s="60" t="s">
        <v>168</v>
      </c>
      <c r="E251" s="53">
        <v>109</v>
      </c>
      <c r="F251" s="60" t="s">
        <v>76</v>
      </c>
      <c r="G251" s="60" t="s">
        <v>77</v>
      </c>
    </row>
    <row r="252" spans="1:7" ht="12.75" customHeight="1" x14ac:dyDescent="0.3">
      <c r="A252" s="54">
        <v>1312805569</v>
      </c>
      <c r="B252" s="60" t="s">
        <v>549</v>
      </c>
      <c r="C252" s="60" t="s">
        <v>550</v>
      </c>
      <c r="D252" s="60" t="s">
        <v>551</v>
      </c>
      <c r="E252" s="53">
        <v>104</v>
      </c>
      <c r="F252" s="60" t="s">
        <v>76</v>
      </c>
      <c r="G252" s="60" t="s">
        <v>295</v>
      </c>
    </row>
    <row r="253" spans="1:7" ht="12.75" customHeight="1" x14ac:dyDescent="0.3">
      <c r="A253" s="54">
        <v>1007605259</v>
      </c>
      <c r="B253" s="60" t="s">
        <v>552</v>
      </c>
      <c r="C253" s="60" t="s">
        <v>83</v>
      </c>
      <c r="D253" s="60" t="s">
        <v>84</v>
      </c>
      <c r="E253" s="53">
        <v>101</v>
      </c>
      <c r="F253" s="60" t="s">
        <v>76</v>
      </c>
      <c r="G253" s="60" t="s">
        <v>77</v>
      </c>
    </row>
    <row r="254" spans="1:7" ht="12.75" customHeight="1" x14ac:dyDescent="0.3">
      <c r="A254" s="54">
        <v>908613959</v>
      </c>
      <c r="B254" s="60" t="s">
        <v>553</v>
      </c>
      <c r="C254" s="60" t="s">
        <v>174</v>
      </c>
      <c r="D254" s="60" t="s">
        <v>175</v>
      </c>
      <c r="E254" s="53">
        <v>220</v>
      </c>
      <c r="F254" s="60" t="s">
        <v>176</v>
      </c>
      <c r="G254" s="60" t="s">
        <v>77</v>
      </c>
    </row>
    <row r="255" spans="1:7" ht="12.75" customHeight="1" x14ac:dyDescent="0.3">
      <c r="A255">
        <v>606902949</v>
      </c>
      <c r="B255" s="59" t="s">
        <v>554</v>
      </c>
      <c r="C255" s="62" t="s">
        <v>105</v>
      </c>
      <c r="D255" s="62" t="s">
        <v>555</v>
      </c>
      <c r="E255" s="63">
        <v>600</v>
      </c>
      <c r="F255" s="62" t="s">
        <v>107</v>
      </c>
      <c r="G255" s="62" t="s">
        <v>155</v>
      </c>
    </row>
    <row r="256" spans="1:7" ht="12.75" customHeight="1" x14ac:dyDescent="0.3">
      <c r="A256" s="54">
        <v>105592279</v>
      </c>
      <c r="B256" s="60" t="s">
        <v>556</v>
      </c>
      <c r="C256" s="60" t="s">
        <v>74</v>
      </c>
      <c r="D256" s="60" t="s">
        <v>75</v>
      </c>
      <c r="E256" s="53">
        <v>108</v>
      </c>
      <c r="F256" s="60" t="s">
        <v>76</v>
      </c>
      <c r="G256" s="60" t="s">
        <v>77</v>
      </c>
    </row>
    <row r="257" spans="1:7" ht="12.75" customHeight="1" x14ac:dyDescent="0.3">
      <c r="A257" s="54">
        <v>807644729</v>
      </c>
      <c r="B257" s="60" t="s">
        <v>557</v>
      </c>
      <c r="C257" s="60" t="s">
        <v>152</v>
      </c>
      <c r="D257" s="60" t="s">
        <v>84</v>
      </c>
      <c r="E257" s="53">
        <v>101</v>
      </c>
      <c r="F257" s="60" t="s">
        <v>76</v>
      </c>
      <c r="G257" s="60" t="s">
        <v>77</v>
      </c>
    </row>
    <row r="258" spans="1:7" ht="12.75" customHeight="1" x14ac:dyDescent="0.3">
      <c r="A258" s="54">
        <v>1205805829</v>
      </c>
      <c r="B258" s="60" t="s">
        <v>558</v>
      </c>
      <c r="C258" s="60" t="s">
        <v>559</v>
      </c>
      <c r="D258" s="60" t="s">
        <v>560</v>
      </c>
      <c r="E258" s="53">
        <v>110</v>
      </c>
      <c r="F258" s="60" t="s">
        <v>76</v>
      </c>
      <c r="G258" s="60" t="s">
        <v>77</v>
      </c>
    </row>
    <row r="259" spans="1:7" ht="12.75" customHeight="1" x14ac:dyDescent="0.3">
      <c r="A259">
        <v>1907824339</v>
      </c>
      <c r="B259" s="59" t="s">
        <v>561</v>
      </c>
      <c r="C259" s="62" t="s">
        <v>562</v>
      </c>
      <c r="D259" s="62" t="s">
        <v>563</v>
      </c>
      <c r="E259" s="63">
        <v>101</v>
      </c>
      <c r="F259" s="62" t="s">
        <v>76</v>
      </c>
      <c r="G259" s="62" t="s">
        <v>564</v>
      </c>
    </row>
    <row r="260" spans="1:7" ht="12.75" customHeight="1" x14ac:dyDescent="0.3">
      <c r="A260" s="54">
        <v>1504665719</v>
      </c>
      <c r="B260" s="60" t="s">
        <v>565</v>
      </c>
      <c r="C260" s="60" t="s">
        <v>566</v>
      </c>
      <c r="D260" s="60" t="s">
        <v>567</v>
      </c>
      <c r="E260" s="53">
        <v>201</v>
      </c>
      <c r="F260" s="60" t="s">
        <v>145</v>
      </c>
      <c r="G260" s="60" t="s">
        <v>77</v>
      </c>
    </row>
    <row r="261" spans="1:7" ht="12.75" customHeight="1" x14ac:dyDescent="0.3">
      <c r="A261">
        <v>604592829</v>
      </c>
      <c r="B261" s="59" t="s">
        <v>568</v>
      </c>
      <c r="C261" s="62" t="s">
        <v>569</v>
      </c>
      <c r="D261" s="62" t="s">
        <v>539</v>
      </c>
      <c r="E261" s="63">
        <v>101</v>
      </c>
      <c r="F261" s="62" t="s">
        <v>76</v>
      </c>
      <c r="G261" s="62" t="s">
        <v>155</v>
      </c>
    </row>
    <row r="262" spans="1:7" ht="12.75" customHeight="1" x14ac:dyDescent="0.3">
      <c r="A262">
        <v>3108813769</v>
      </c>
      <c r="B262" s="59" t="s">
        <v>570</v>
      </c>
      <c r="C262" s="62" t="s">
        <v>571</v>
      </c>
      <c r="D262" s="62" t="s">
        <v>572</v>
      </c>
      <c r="E262" s="63">
        <v>102</v>
      </c>
      <c r="F262" s="62" t="s">
        <v>76</v>
      </c>
      <c r="G262" s="62" t="s">
        <v>573</v>
      </c>
    </row>
    <row r="263" spans="1:7" ht="12.75" customHeight="1" x14ac:dyDescent="0.3">
      <c r="A263">
        <v>108684249</v>
      </c>
      <c r="B263" s="59" t="s">
        <v>574</v>
      </c>
      <c r="C263" s="62" t="s">
        <v>575</v>
      </c>
      <c r="D263" s="62" t="s">
        <v>84</v>
      </c>
      <c r="E263" s="63">
        <v>101</v>
      </c>
      <c r="F263" s="62" t="s">
        <v>76</v>
      </c>
      <c r="G263" s="62" t="s">
        <v>89</v>
      </c>
    </row>
    <row r="264" spans="1:7" ht="12.75" customHeight="1" x14ac:dyDescent="0.3">
      <c r="A264" s="54">
        <v>212882419</v>
      </c>
      <c r="B264" s="60" t="s">
        <v>576</v>
      </c>
      <c r="C264" s="60" t="s">
        <v>148</v>
      </c>
      <c r="D264" s="60" t="s">
        <v>149</v>
      </c>
      <c r="E264" s="53">
        <v>170</v>
      </c>
      <c r="F264" s="60" t="s">
        <v>150</v>
      </c>
      <c r="G264" s="60" t="s">
        <v>77</v>
      </c>
    </row>
    <row r="265" spans="1:7" ht="12.75" customHeight="1" x14ac:dyDescent="0.3">
      <c r="A265" s="54">
        <v>2311824899</v>
      </c>
      <c r="B265" s="60" t="s">
        <v>577</v>
      </c>
      <c r="C265" s="60" t="s">
        <v>203</v>
      </c>
      <c r="D265" s="60" t="s">
        <v>84</v>
      </c>
      <c r="E265" s="53">
        <v>101</v>
      </c>
      <c r="F265" s="60" t="s">
        <v>76</v>
      </c>
      <c r="G265" s="60" t="s">
        <v>77</v>
      </c>
    </row>
    <row r="266" spans="1:7" ht="12.75" customHeight="1" x14ac:dyDescent="0.3">
      <c r="A266" s="54">
        <v>109745349</v>
      </c>
      <c r="B266" s="60" t="s">
        <v>578</v>
      </c>
      <c r="C266" s="60" t="s">
        <v>203</v>
      </c>
      <c r="D266" s="60" t="s">
        <v>84</v>
      </c>
      <c r="E266" s="53">
        <v>101</v>
      </c>
      <c r="F266" s="60" t="s">
        <v>76</v>
      </c>
      <c r="G266" s="60" t="s">
        <v>77</v>
      </c>
    </row>
    <row r="267" spans="1:7" ht="12.75" customHeight="1" x14ac:dyDescent="0.3">
      <c r="A267" s="54">
        <v>1406724169</v>
      </c>
      <c r="B267" s="60" t="s">
        <v>579</v>
      </c>
      <c r="C267" s="60" t="s">
        <v>148</v>
      </c>
      <c r="D267" s="60" t="s">
        <v>149</v>
      </c>
      <c r="E267" s="53">
        <v>170</v>
      </c>
      <c r="F267" s="60" t="s">
        <v>150</v>
      </c>
      <c r="G267" s="60" t="s">
        <v>77</v>
      </c>
    </row>
    <row r="268" spans="1:7" ht="12.75" customHeight="1" x14ac:dyDescent="0.3">
      <c r="A268" s="54">
        <v>2309932979</v>
      </c>
      <c r="B268" s="60" t="s">
        <v>580</v>
      </c>
      <c r="C268" s="60" t="s">
        <v>396</v>
      </c>
      <c r="D268" s="60" t="s">
        <v>397</v>
      </c>
      <c r="E268" s="53">
        <v>200</v>
      </c>
      <c r="F268" s="60" t="s">
        <v>145</v>
      </c>
      <c r="G268" s="60" t="s">
        <v>77</v>
      </c>
    </row>
    <row r="269" spans="1:7" ht="12.75" customHeight="1" x14ac:dyDescent="0.3">
      <c r="A269" s="54">
        <v>2705623029</v>
      </c>
      <c r="B269" s="60" t="s">
        <v>581</v>
      </c>
      <c r="C269" s="60" t="s">
        <v>119</v>
      </c>
      <c r="D269" s="60" t="s">
        <v>120</v>
      </c>
      <c r="E269" s="53">
        <v>800</v>
      </c>
      <c r="F269" s="60" t="s">
        <v>121</v>
      </c>
      <c r="G269" s="60" t="s">
        <v>77</v>
      </c>
    </row>
    <row r="270" spans="1:7" ht="12.75" customHeight="1" x14ac:dyDescent="0.3">
      <c r="A270" s="54">
        <v>2708572489</v>
      </c>
      <c r="B270" s="60" t="s">
        <v>582</v>
      </c>
      <c r="C270" s="60" t="s">
        <v>583</v>
      </c>
      <c r="D270" s="60" t="s">
        <v>584</v>
      </c>
      <c r="E270" s="53">
        <v>203</v>
      </c>
      <c r="F270" s="60" t="s">
        <v>145</v>
      </c>
      <c r="G270" s="60" t="s">
        <v>77</v>
      </c>
    </row>
    <row r="271" spans="1:7" ht="12.75" customHeight="1" x14ac:dyDescent="0.3">
      <c r="A271" s="54">
        <v>610815509</v>
      </c>
      <c r="B271" s="60" t="s">
        <v>585</v>
      </c>
      <c r="C271" s="60" t="s">
        <v>226</v>
      </c>
      <c r="D271" s="60" t="s">
        <v>586</v>
      </c>
      <c r="E271" s="53">
        <v>700</v>
      </c>
      <c r="F271" s="60" t="s">
        <v>131</v>
      </c>
      <c r="G271" s="60" t="s">
        <v>77</v>
      </c>
    </row>
    <row r="272" spans="1:7" ht="12.75" customHeight="1" x14ac:dyDescent="0.3">
      <c r="A272" s="54">
        <v>1504595329</v>
      </c>
      <c r="B272" s="60" t="s">
        <v>587</v>
      </c>
      <c r="C272" s="60" t="s">
        <v>456</v>
      </c>
      <c r="D272" s="60" t="s">
        <v>87</v>
      </c>
      <c r="E272" s="53">
        <v>270</v>
      </c>
      <c r="F272" s="60" t="s">
        <v>88</v>
      </c>
      <c r="G272" s="60" t="s">
        <v>77</v>
      </c>
    </row>
    <row r="273" spans="1:8" ht="12.75" customHeight="1" x14ac:dyDescent="0.3">
      <c r="A273" s="54">
        <v>2009843159</v>
      </c>
      <c r="B273" s="60" t="s">
        <v>588</v>
      </c>
      <c r="C273" s="60" t="s">
        <v>589</v>
      </c>
      <c r="D273" s="60" t="s">
        <v>590</v>
      </c>
      <c r="E273" s="53">
        <v>110</v>
      </c>
      <c r="F273" s="60" t="s">
        <v>76</v>
      </c>
      <c r="G273" s="60" t="s">
        <v>77</v>
      </c>
    </row>
    <row r="274" spans="1:8" ht="12.75" customHeight="1" x14ac:dyDescent="0.3">
      <c r="A274" s="54">
        <v>2701873239</v>
      </c>
      <c r="B274" s="60" t="s">
        <v>591</v>
      </c>
      <c r="C274" s="60" t="s">
        <v>226</v>
      </c>
      <c r="D274" s="60" t="s">
        <v>227</v>
      </c>
      <c r="E274" s="53">
        <v>700</v>
      </c>
      <c r="F274" s="60" t="s">
        <v>131</v>
      </c>
      <c r="G274" s="60" t="s">
        <v>77</v>
      </c>
      <c r="H274" s="59" t="s">
        <v>592</v>
      </c>
    </row>
    <row r="275" spans="1:8" ht="12.75" customHeight="1" x14ac:dyDescent="0.3">
      <c r="A275" s="54">
        <v>2402555889</v>
      </c>
      <c r="B275" s="60" t="s">
        <v>593</v>
      </c>
      <c r="C275" s="60" t="s">
        <v>91</v>
      </c>
      <c r="D275" s="60" t="s">
        <v>84</v>
      </c>
      <c r="E275" s="53">
        <v>101</v>
      </c>
      <c r="F275" s="60" t="s">
        <v>76</v>
      </c>
      <c r="G275" s="60" t="s">
        <v>77</v>
      </c>
    </row>
    <row r="276" spans="1:8" ht="12.75" customHeight="1" x14ac:dyDescent="0.3">
      <c r="A276" s="54">
        <v>912560029</v>
      </c>
      <c r="B276" s="60" t="s">
        <v>594</v>
      </c>
      <c r="C276" s="60" t="s">
        <v>352</v>
      </c>
      <c r="D276" s="60" t="s">
        <v>353</v>
      </c>
      <c r="E276" s="53">
        <v>108</v>
      </c>
      <c r="F276" s="60" t="s">
        <v>76</v>
      </c>
      <c r="G276" s="60" t="s">
        <v>77</v>
      </c>
    </row>
    <row r="277" spans="1:8" ht="12.75" customHeight="1" x14ac:dyDescent="0.3">
      <c r="A277" s="54">
        <v>1203564969</v>
      </c>
      <c r="B277" s="60" t="s">
        <v>595</v>
      </c>
      <c r="C277" s="60" t="s">
        <v>105</v>
      </c>
      <c r="D277" s="60" t="s">
        <v>106</v>
      </c>
      <c r="E277" s="53">
        <v>600</v>
      </c>
      <c r="F277" s="60" t="s">
        <v>107</v>
      </c>
      <c r="G277" s="60" t="s">
        <v>77</v>
      </c>
    </row>
    <row r="278" spans="1:8" ht="12.75" customHeight="1" x14ac:dyDescent="0.3">
      <c r="A278" s="54"/>
      <c r="B278" s="60" t="s">
        <v>596</v>
      </c>
      <c r="C278" s="60" t="s">
        <v>331</v>
      </c>
      <c r="D278" s="60" t="s">
        <v>84</v>
      </c>
      <c r="E278" s="53">
        <v>101</v>
      </c>
      <c r="F278" s="60" t="s">
        <v>76</v>
      </c>
      <c r="G278" s="60" t="s">
        <v>77</v>
      </c>
    </row>
    <row r="279" spans="1:8" ht="12.75" customHeight="1" x14ac:dyDescent="0.3">
      <c r="A279" s="54">
        <v>1408705529</v>
      </c>
      <c r="B279" s="60" t="s">
        <v>597</v>
      </c>
      <c r="C279" s="60" t="s">
        <v>598</v>
      </c>
      <c r="D279" s="60" t="s">
        <v>599</v>
      </c>
      <c r="E279" s="53">
        <v>620</v>
      </c>
      <c r="F279" s="60" t="s">
        <v>600</v>
      </c>
      <c r="G279" s="60" t="s">
        <v>77</v>
      </c>
    </row>
    <row r="280" spans="1:8" ht="12.75" customHeight="1" x14ac:dyDescent="0.3">
      <c r="A280" s="54">
        <v>1302665339</v>
      </c>
      <c r="B280" s="60" t="s">
        <v>601</v>
      </c>
      <c r="C280" s="60" t="s">
        <v>303</v>
      </c>
      <c r="D280" s="60" t="s">
        <v>304</v>
      </c>
      <c r="E280" s="53">
        <v>230</v>
      </c>
      <c r="F280" s="60" t="s">
        <v>305</v>
      </c>
      <c r="G280" s="60" t="s">
        <v>77</v>
      </c>
    </row>
    <row r="281" spans="1:8" ht="12.75" customHeight="1" x14ac:dyDescent="0.3">
      <c r="A281" s="54">
        <v>701814879</v>
      </c>
      <c r="B281" s="60" t="s">
        <v>602</v>
      </c>
      <c r="C281" s="60" t="s">
        <v>109</v>
      </c>
      <c r="D281" s="60" t="s">
        <v>110</v>
      </c>
      <c r="E281" s="53">
        <v>600</v>
      </c>
      <c r="F281" s="60" t="s">
        <v>107</v>
      </c>
      <c r="G281" s="60" t="s">
        <v>77</v>
      </c>
    </row>
    <row r="282" spans="1:8" ht="12.75" customHeight="1" x14ac:dyDescent="0.3">
      <c r="A282" s="54">
        <v>2501452099</v>
      </c>
      <c r="B282" s="60" t="s">
        <v>603</v>
      </c>
      <c r="C282" s="60" t="s">
        <v>508</v>
      </c>
      <c r="D282" s="60" t="s">
        <v>509</v>
      </c>
      <c r="E282" s="53">
        <v>101</v>
      </c>
      <c r="F282" s="60" t="s">
        <v>76</v>
      </c>
      <c r="G282" s="60" t="s">
        <v>295</v>
      </c>
    </row>
    <row r="283" spans="1:8" ht="12.75" customHeight="1" x14ac:dyDescent="0.3">
      <c r="A283" s="54">
        <v>211594259</v>
      </c>
      <c r="B283" s="60" t="s">
        <v>604</v>
      </c>
      <c r="C283" s="60" t="s">
        <v>105</v>
      </c>
      <c r="D283" s="60" t="s">
        <v>106</v>
      </c>
      <c r="E283" s="53">
        <v>600</v>
      </c>
      <c r="F283" s="60" t="s">
        <v>107</v>
      </c>
      <c r="G283" s="60" t="s">
        <v>77</v>
      </c>
    </row>
    <row r="284" spans="1:8" ht="12.75" customHeight="1" x14ac:dyDescent="0.3">
      <c r="A284" s="54">
        <v>509585159</v>
      </c>
      <c r="B284" s="60" t="s">
        <v>605</v>
      </c>
      <c r="C284" s="60" t="s">
        <v>236</v>
      </c>
      <c r="D284" s="60" t="s">
        <v>237</v>
      </c>
      <c r="E284" s="53">
        <v>550</v>
      </c>
      <c r="F284" s="60" t="s">
        <v>238</v>
      </c>
      <c r="G284" s="60" t="s">
        <v>77</v>
      </c>
    </row>
    <row r="285" spans="1:8" ht="12.75" customHeight="1" x14ac:dyDescent="0.3">
      <c r="A285" s="54">
        <v>508534709</v>
      </c>
      <c r="B285" s="60" t="s">
        <v>606</v>
      </c>
      <c r="C285" s="60" t="s">
        <v>358</v>
      </c>
      <c r="D285" s="60" t="s">
        <v>359</v>
      </c>
      <c r="E285" s="53">
        <v>201</v>
      </c>
      <c r="F285" s="60" t="s">
        <v>145</v>
      </c>
      <c r="G285" s="60" t="s">
        <v>77</v>
      </c>
    </row>
    <row r="286" spans="1:8" ht="12.75" customHeight="1" x14ac:dyDescent="0.3">
      <c r="A286" s="54">
        <v>1607504489</v>
      </c>
      <c r="B286" s="60" t="s">
        <v>607</v>
      </c>
      <c r="C286" s="60" t="s">
        <v>511</v>
      </c>
      <c r="D286" s="60" t="s">
        <v>194</v>
      </c>
      <c r="E286" s="53">
        <v>108</v>
      </c>
      <c r="F286" s="60" t="s">
        <v>76</v>
      </c>
      <c r="G286" s="60" t="s">
        <v>77</v>
      </c>
    </row>
    <row r="287" spans="1:8" ht="12.75" customHeight="1" x14ac:dyDescent="0.3">
      <c r="A287" s="54">
        <v>2211464929</v>
      </c>
      <c r="B287" s="60" t="s">
        <v>608</v>
      </c>
      <c r="C287" s="60" t="s">
        <v>105</v>
      </c>
      <c r="D287" s="60" t="s">
        <v>106</v>
      </c>
      <c r="E287" s="53">
        <v>600</v>
      </c>
      <c r="F287" s="60" t="s">
        <v>107</v>
      </c>
      <c r="G287" s="60" t="s">
        <v>77</v>
      </c>
    </row>
    <row r="288" spans="1:8" ht="12.75" customHeight="1" x14ac:dyDescent="0.3">
      <c r="A288" s="54">
        <v>806575609</v>
      </c>
      <c r="B288" s="60" t="s">
        <v>609</v>
      </c>
      <c r="C288" s="60" t="s">
        <v>366</v>
      </c>
      <c r="D288" s="60" t="s">
        <v>75</v>
      </c>
      <c r="E288" s="53">
        <v>108</v>
      </c>
      <c r="F288" s="60" t="s">
        <v>76</v>
      </c>
      <c r="G288" s="60" t="s">
        <v>77</v>
      </c>
    </row>
    <row r="289" spans="1:7" ht="12.75" customHeight="1" x14ac:dyDescent="0.3">
      <c r="A289" s="54">
        <v>2405653669</v>
      </c>
      <c r="B289" s="60" t="s">
        <v>610</v>
      </c>
      <c r="C289" s="60" t="s">
        <v>311</v>
      </c>
      <c r="D289" s="60" t="s">
        <v>312</v>
      </c>
      <c r="E289" s="53">
        <v>101</v>
      </c>
      <c r="F289" s="60" t="s">
        <v>76</v>
      </c>
      <c r="G289" s="60" t="s">
        <v>77</v>
      </c>
    </row>
    <row r="290" spans="1:7" ht="12.75" customHeight="1" x14ac:dyDescent="0.3">
      <c r="A290" s="54">
        <v>2904853479</v>
      </c>
      <c r="B290" s="60" t="s">
        <v>611</v>
      </c>
      <c r="C290" s="60" t="s">
        <v>174</v>
      </c>
      <c r="D290" s="60" t="s">
        <v>175</v>
      </c>
      <c r="E290" s="53">
        <v>220</v>
      </c>
      <c r="F290" s="60" t="s">
        <v>176</v>
      </c>
      <c r="G290" s="60" t="s">
        <v>77</v>
      </c>
    </row>
    <row r="291" spans="1:7" ht="12.75" customHeight="1" x14ac:dyDescent="0.3">
      <c r="A291" s="54">
        <v>304572269</v>
      </c>
      <c r="B291" s="60" t="s">
        <v>612</v>
      </c>
      <c r="C291" s="60" t="s">
        <v>256</v>
      </c>
      <c r="D291" s="60" t="s">
        <v>257</v>
      </c>
      <c r="E291" s="53">
        <v>108</v>
      </c>
      <c r="F291" s="60" t="s">
        <v>76</v>
      </c>
      <c r="G291" s="60" t="s">
        <v>77</v>
      </c>
    </row>
    <row r="292" spans="1:7" ht="12.75" customHeight="1" x14ac:dyDescent="0.3">
      <c r="A292" s="54">
        <v>305668319</v>
      </c>
      <c r="B292" s="60" t="s">
        <v>613</v>
      </c>
      <c r="C292" s="60" t="s">
        <v>143</v>
      </c>
      <c r="D292" s="60" t="s">
        <v>144</v>
      </c>
      <c r="E292" s="53">
        <v>203</v>
      </c>
      <c r="F292" s="60" t="s">
        <v>145</v>
      </c>
      <c r="G292" s="60" t="s">
        <v>77</v>
      </c>
    </row>
    <row r="293" spans="1:7" ht="12.75" customHeight="1" x14ac:dyDescent="0.3">
      <c r="A293" s="54">
        <v>601825909</v>
      </c>
      <c r="B293" s="60" t="s">
        <v>614</v>
      </c>
      <c r="C293" s="60" t="s">
        <v>331</v>
      </c>
      <c r="D293" s="60" t="s">
        <v>84</v>
      </c>
      <c r="E293" s="53">
        <v>101</v>
      </c>
      <c r="F293" s="60" t="s">
        <v>76</v>
      </c>
      <c r="G293" s="60" t="s">
        <v>77</v>
      </c>
    </row>
    <row r="294" spans="1:7" ht="12.75" customHeight="1" x14ac:dyDescent="0.3">
      <c r="A294" s="54">
        <v>1808472279</v>
      </c>
      <c r="B294" s="60" t="s">
        <v>615</v>
      </c>
      <c r="C294" s="60" t="s">
        <v>215</v>
      </c>
      <c r="D294" s="60" t="s">
        <v>216</v>
      </c>
      <c r="E294" s="53">
        <v>101</v>
      </c>
      <c r="F294" s="60" t="s">
        <v>76</v>
      </c>
      <c r="G294" s="60" t="s">
        <v>77</v>
      </c>
    </row>
    <row r="295" spans="1:7" ht="12.75" customHeight="1" x14ac:dyDescent="0.3">
      <c r="A295" s="54">
        <v>2405517219</v>
      </c>
      <c r="B295" s="60" t="s">
        <v>616</v>
      </c>
      <c r="C295" s="60" t="s">
        <v>115</v>
      </c>
      <c r="D295" s="60" t="s">
        <v>617</v>
      </c>
      <c r="E295" s="53">
        <v>101</v>
      </c>
      <c r="F295" s="60" t="s">
        <v>76</v>
      </c>
      <c r="G295" s="60" t="s">
        <v>77</v>
      </c>
    </row>
    <row r="296" spans="1:7" ht="12.75" customHeight="1" x14ac:dyDescent="0.3">
      <c r="A296" s="54">
        <v>610664899</v>
      </c>
      <c r="B296" s="60" t="s">
        <v>618</v>
      </c>
      <c r="C296" s="60" t="s">
        <v>286</v>
      </c>
      <c r="D296" s="60" t="s">
        <v>287</v>
      </c>
      <c r="E296" s="53">
        <v>530</v>
      </c>
      <c r="F296" s="60" t="s">
        <v>288</v>
      </c>
      <c r="G296" s="60" t="s">
        <v>77</v>
      </c>
    </row>
    <row r="297" spans="1:7" ht="12.75" customHeight="1" x14ac:dyDescent="0.3">
      <c r="A297" s="54">
        <v>2603674049</v>
      </c>
      <c r="B297" s="60" t="s">
        <v>619</v>
      </c>
      <c r="C297" s="60" t="s">
        <v>101</v>
      </c>
      <c r="D297" s="60" t="s">
        <v>102</v>
      </c>
      <c r="E297" s="53">
        <v>105</v>
      </c>
      <c r="F297" s="60" t="s">
        <v>76</v>
      </c>
      <c r="G297" s="60" t="s">
        <v>77</v>
      </c>
    </row>
    <row r="298" spans="1:7" ht="12.75" customHeight="1" x14ac:dyDescent="0.3">
      <c r="A298" s="54">
        <v>706644109</v>
      </c>
      <c r="B298" s="60" t="s">
        <v>620</v>
      </c>
      <c r="C298" s="60" t="s">
        <v>231</v>
      </c>
      <c r="D298" s="60" t="s">
        <v>232</v>
      </c>
      <c r="E298" s="53">
        <v>210</v>
      </c>
      <c r="F298" s="60" t="s">
        <v>233</v>
      </c>
      <c r="G298" s="60" t="s">
        <v>77</v>
      </c>
    </row>
    <row r="299" spans="1:7" ht="12.75" customHeight="1" x14ac:dyDescent="0.3">
      <c r="A299" s="54">
        <v>1802552229</v>
      </c>
      <c r="B299" s="60" t="s">
        <v>621</v>
      </c>
      <c r="C299" s="60" t="s">
        <v>171</v>
      </c>
      <c r="D299" s="60" t="s">
        <v>172</v>
      </c>
      <c r="E299" s="53">
        <v>111</v>
      </c>
      <c r="F299" s="60" t="s">
        <v>76</v>
      </c>
      <c r="G299" s="60" t="s">
        <v>77</v>
      </c>
    </row>
    <row r="300" spans="1:7" ht="12.75" customHeight="1" x14ac:dyDescent="0.3">
      <c r="A300" s="54">
        <v>1711665519</v>
      </c>
      <c r="B300" s="60" t="s">
        <v>622</v>
      </c>
      <c r="C300" s="60" t="s">
        <v>301</v>
      </c>
      <c r="D300" s="60" t="s">
        <v>75</v>
      </c>
      <c r="E300" s="53">
        <v>108</v>
      </c>
      <c r="F300" s="60" t="s">
        <v>76</v>
      </c>
      <c r="G300" s="60" t="s">
        <v>77</v>
      </c>
    </row>
    <row r="301" spans="1:7" ht="12.75" customHeight="1" x14ac:dyDescent="0.3">
      <c r="A301" s="54">
        <v>2311462969</v>
      </c>
      <c r="B301" s="60" t="s">
        <v>623</v>
      </c>
      <c r="C301" s="60" t="s">
        <v>331</v>
      </c>
      <c r="D301" s="60" t="s">
        <v>84</v>
      </c>
      <c r="E301" s="53">
        <v>101</v>
      </c>
      <c r="F301" s="60" t="s">
        <v>76</v>
      </c>
      <c r="G301" s="60" t="s">
        <v>77</v>
      </c>
    </row>
    <row r="302" spans="1:7" ht="12.75" customHeight="1" x14ac:dyDescent="0.3">
      <c r="A302" s="54">
        <v>1507485349</v>
      </c>
      <c r="B302" s="60" t="s">
        <v>624</v>
      </c>
      <c r="C302" s="60" t="s">
        <v>274</v>
      </c>
      <c r="D302" s="60" t="s">
        <v>275</v>
      </c>
      <c r="E302" s="53">
        <v>109</v>
      </c>
      <c r="F302" s="60" t="s">
        <v>76</v>
      </c>
      <c r="G302" s="60" t="s">
        <v>77</v>
      </c>
    </row>
    <row r="303" spans="1:7" ht="12.75" customHeight="1" x14ac:dyDescent="0.3">
      <c r="A303" s="54">
        <v>402527549</v>
      </c>
      <c r="B303" s="60" t="s">
        <v>625</v>
      </c>
      <c r="C303" s="60" t="s">
        <v>105</v>
      </c>
      <c r="D303" s="60" t="s">
        <v>106</v>
      </c>
      <c r="E303" s="53">
        <v>600</v>
      </c>
      <c r="F303" s="60" t="s">
        <v>107</v>
      </c>
      <c r="G303" s="60" t="s">
        <v>77</v>
      </c>
    </row>
    <row r="304" spans="1:7" ht="12.75" customHeight="1" x14ac:dyDescent="0.3">
      <c r="A304" s="54">
        <v>403504039</v>
      </c>
      <c r="B304" s="60" t="s">
        <v>626</v>
      </c>
      <c r="C304" s="60" t="s">
        <v>274</v>
      </c>
      <c r="D304" s="60" t="s">
        <v>275</v>
      </c>
      <c r="E304" s="53">
        <v>109</v>
      </c>
      <c r="F304" s="60" t="s">
        <v>76</v>
      </c>
      <c r="G304" s="60" t="s">
        <v>77</v>
      </c>
    </row>
    <row r="305" spans="1:7" ht="12.75" customHeight="1" x14ac:dyDescent="0.3">
      <c r="A305" s="54">
        <v>2004643709</v>
      </c>
      <c r="B305" s="60" t="s">
        <v>627</v>
      </c>
      <c r="C305" s="60" t="s">
        <v>105</v>
      </c>
      <c r="D305" s="60" t="s">
        <v>106</v>
      </c>
      <c r="E305" s="53">
        <v>600</v>
      </c>
      <c r="F305" s="60" t="s">
        <v>107</v>
      </c>
      <c r="G305" s="60" t="s">
        <v>77</v>
      </c>
    </row>
    <row r="306" spans="1:7" ht="12.75" customHeight="1" x14ac:dyDescent="0.3">
      <c r="A306" s="54">
        <v>1311602679</v>
      </c>
      <c r="B306" s="60" t="s">
        <v>628</v>
      </c>
      <c r="C306" s="60" t="s">
        <v>196</v>
      </c>
      <c r="D306" s="60" t="s">
        <v>197</v>
      </c>
      <c r="E306" s="53">
        <v>105</v>
      </c>
      <c r="F306" s="60" t="s">
        <v>76</v>
      </c>
      <c r="G306" s="60" t="s">
        <v>77</v>
      </c>
    </row>
    <row r="307" spans="1:7" ht="12.75" customHeight="1" x14ac:dyDescent="0.3">
      <c r="A307" s="54">
        <v>901557769</v>
      </c>
      <c r="B307" s="60" t="s">
        <v>628</v>
      </c>
      <c r="C307" s="60" t="s">
        <v>174</v>
      </c>
      <c r="D307" s="60" t="s">
        <v>175</v>
      </c>
      <c r="E307" s="53">
        <v>220</v>
      </c>
      <c r="F307" s="60" t="s">
        <v>176</v>
      </c>
      <c r="G307" s="60" t="s">
        <v>77</v>
      </c>
    </row>
    <row r="308" spans="1:7" ht="12.75" customHeight="1" x14ac:dyDescent="0.3">
      <c r="A308" s="54">
        <v>2509834849</v>
      </c>
      <c r="B308" s="60" t="s">
        <v>629</v>
      </c>
      <c r="C308" s="60" t="s">
        <v>630</v>
      </c>
      <c r="D308" s="60" t="s">
        <v>631</v>
      </c>
      <c r="E308" s="53">
        <v>765</v>
      </c>
      <c r="F308" s="60" t="s">
        <v>632</v>
      </c>
      <c r="G308" s="60" t="s">
        <v>77</v>
      </c>
    </row>
    <row r="309" spans="1:7" ht="12.75" customHeight="1" x14ac:dyDescent="0.3">
      <c r="A309" s="54">
        <v>2201494049</v>
      </c>
      <c r="B309" s="60" t="s">
        <v>633</v>
      </c>
      <c r="C309" s="60" t="s">
        <v>91</v>
      </c>
      <c r="D309" s="60" t="s">
        <v>84</v>
      </c>
      <c r="E309" s="53">
        <v>101</v>
      </c>
      <c r="F309" s="60" t="s">
        <v>76</v>
      </c>
      <c r="G309" s="60" t="s">
        <v>77</v>
      </c>
    </row>
    <row r="310" spans="1:7" ht="12.75" customHeight="1" x14ac:dyDescent="0.3">
      <c r="A310" s="54">
        <v>110564319</v>
      </c>
      <c r="B310" s="60" t="s">
        <v>634</v>
      </c>
      <c r="C310" s="60" t="s">
        <v>256</v>
      </c>
      <c r="D310" s="60" t="s">
        <v>257</v>
      </c>
      <c r="E310" s="53">
        <v>108</v>
      </c>
      <c r="F310" s="60" t="s">
        <v>76</v>
      </c>
      <c r="G310" s="60" t="s">
        <v>77</v>
      </c>
    </row>
    <row r="311" spans="1:7" ht="12.75" customHeight="1" x14ac:dyDescent="0.3">
      <c r="A311" s="54">
        <v>2712623459</v>
      </c>
      <c r="B311" s="60" t="s">
        <v>635</v>
      </c>
      <c r="C311" s="60" t="s">
        <v>361</v>
      </c>
      <c r="D311" s="60" t="s">
        <v>636</v>
      </c>
      <c r="E311" s="53">
        <v>220</v>
      </c>
      <c r="F311" s="60" t="s">
        <v>176</v>
      </c>
      <c r="G311" s="60" t="s">
        <v>77</v>
      </c>
    </row>
    <row r="312" spans="1:7" ht="12.75" customHeight="1" x14ac:dyDescent="0.3">
      <c r="A312" s="54"/>
      <c r="B312" s="60" t="s">
        <v>637</v>
      </c>
      <c r="C312" s="60" t="s">
        <v>243</v>
      </c>
      <c r="D312" s="60" t="s">
        <v>244</v>
      </c>
      <c r="E312" s="53">
        <v>640</v>
      </c>
      <c r="F312" s="60" t="s">
        <v>245</v>
      </c>
      <c r="G312" s="60" t="s">
        <v>77</v>
      </c>
    </row>
    <row r="313" spans="1:7" ht="12.75" customHeight="1" x14ac:dyDescent="0.3">
      <c r="A313" s="54">
        <v>1605514539</v>
      </c>
      <c r="B313" s="60" t="s">
        <v>638</v>
      </c>
      <c r="C313" s="60" t="s">
        <v>91</v>
      </c>
      <c r="D313" s="60" t="s">
        <v>84</v>
      </c>
      <c r="E313" s="53">
        <v>101</v>
      </c>
      <c r="F313" s="60" t="s">
        <v>76</v>
      </c>
      <c r="G313" s="60" t="s">
        <v>77</v>
      </c>
    </row>
    <row r="314" spans="1:7" ht="12.75" customHeight="1" x14ac:dyDescent="0.3">
      <c r="A314" s="54">
        <v>1301565849</v>
      </c>
      <c r="B314" s="60" t="s">
        <v>639</v>
      </c>
      <c r="C314" s="60" t="s">
        <v>231</v>
      </c>
      <c r="D314" s="60" t="s">
        <v>232</v>
      </c>
      <c r="E314" s="53">
        <v>210</v>
      </c>
      <c r="F314" s="60" t="s">
        <v>233</v>
      </c>
      <c r="G314" s="60" t="s">
        <v>77</v>
      </c>
    </row>
    <row r="315" spans="1:7" ht="12.75" customHeight="1" x14ac:dyDescent="0.3">
      <c r="A315" s="54">
        <v>2405743659</v>
      </c>
      <c r="B315" s="60" t="s">
        <v>640</v>
      </c>
      <c r="C315" s="60" t="s">
        <v>274</v>
      </c>
      <c r="D315" s="60" t="s">
        <v>275</v>
      </c>
      <c r="E315" s="53">
        <v>109</v>
      </c>
      <c r="F315" s="60" t="s">
        <v>76</v>
      </c>
      <c r="G315" s="60" t="s">
        <v>77</v>
      </c>
    </row>
    <row r="316" spans="1:7" ht="12.75" customHeight="1" x14ac:dyDescent="0.3">
      <c r="A316" s="54">
        <v>3110548059</v>
      </c>
      <c r="B316" s="60" t="s">
        <v>641</v>
      </c>
      <c r="C316" s="60" t="s">
        <v>642</v>
      </c>
      <c r="D316" s="60" t="s">
        <v>643</v>
      </c>
      <c r="E316" s="53">
        <v>101</v>
      </c>
      <c r="F316" s="60" t="s">
        <v>76</v>
      </c>
      <c r="G316" s="60" t="s">
        <v>77</v>
      </c>
    </row>
    <row r="317" spans="1:7" ht="12.75" customHeight="1" x14ac:dyDescent="0.3">
      <c r="A317" s="54">
        <v>3112832279</v>
      </c>
      <c r="B317" s="60" t="s">
        <v>644</v>
      </c>
      <c r="C317" s="60"/>
      <c r="D317" s="60"/>
      <c r="E317" s="53">
        <v>101</v>
      </c>
      <c r="F317" s="60" t="s">
        <v>76</v>
      </c>
      <c r="G317" s="60" t="s">
        <v>645</v>
      </c>
    </row>
    <row r="318" spans="1:7" ht="12.75" customHeight="1" x14ac:dyDescent="0.3">
      <c r="A318" s="54">
        <v>2201533479</v>
      </c>
      <c r="B318" s="60" t="s">
        <v>646</v>
      </c>
      <c r="C318" s="60" t="s">
        <v>647</v>
      </c>
      <c r="D318" s="60" t="s">
        <v>75</v>
      </c>
      <c r="E318" s="53">
        <v>108</v>
      </c>
      <c r="F318" s="60" t="s">
        <v>76</v>
      </c>
      <c r="G318" s="60" t="s">
        <v>77</v>
      </c>
    </row>
    <row r="319" spans="1:7" ht="12.75" customHeight="1" x14ac:dyDescent="0.3">
      <c r="A319" s="54">
        <v>2906602389</v>
      </c>
      <c r="B319" s="60" t="s">
        <v>648</v>
      </c>
      <c r="C319" s="60" t="s">
        <v>184</v>
      </c>
      <c r="D319" s="60" t="s">
        <v>185</v>
      </c>
      <c r="E319" s="53">
        <v>270</v>
      </c>
      <c r="F319" s="60" t="s">
        <v>88</v>
      </c>
      <c r="G319" s="60" t="s">
        <v>77</v>
      </c>
    </row>
    <row r="320" spans="1:7" ht="12.75" customHeight="1" x14ac:dyDescent="0.3">
      <c r="A320" s="54">
        <v>1511695549</v>
      </c>
      <c r="B320" s="60" t="s">
        <v>649</v>
      </c>
      <c r="C320" s="60" t="s">
        <v>105</v>
      </c>
      <c r="D320" s="60" t="s">
        <v>106</v>
      </c>
      <c r="E320" s="53">
        <v>600</v>
      </c>
      <c r="F320" s="60" t="s">
        <v>107</v>
      </c>
      <c r="G320" s="60" t="s">
        <v>77</v>
      </c>
    </row>
    <row r="321" spans="1:7" ht="12.75" customHeight="1" x14ac:dyDescent="0.3">
      <c r="A321" s="54">
        <v>3112604219</v>
      </c>
      <c r="B321" s="60" t="s">
        <v>650</v>
      </c>
      <c r="C321" s="60" t="s">
        <v>323</v>
      </c>
      <c r="D321" s="60" t="s">
        <v>324</v>
      </c>
      <c r="E321" s="53">
        <v>101</v>
      </c>
      <c r="F321" s="60" t="s">
        <v>76</v>
      </c>
      <c r="G321" s="60" t="s">
        <v>77</v>
      </c>
    </row>
    <row r="322" spans="1:7" ht="12.75" customHeight="1" x14ac:dyDescent="0.3">
      <c r="A322" s="54">
        <v>1407774719</v>
      </c>
      <c r="B322" s="60" t="s">
        <v>651</v>
      </c>
      <c r="C322" s="60" t="s">
        <v>297</v>
      </c>
      <c r="D322" s="60" t="s">
        <v>298</v>
      </c>
      <c r="E322" s="53">
        <v>108</v>
      </c>
      <c r="F322" s="60" t="s">
        <v>76</v>
      </c>
      <c r="G322" s="60" t="s">
        <v>77</v>
      </c>
    </row>
    <row r="323" spans="1:7" ht="12.75" customHeight="1" x14ac:dyDescent="0.3">
      <c r="A323">
        <v>2102615409</v>
      </c>
      <c r="B323" s="59" t="s">
        <v>652</v>
      </c>
      <c r="C323" s="62" t="s">
        <v>653</v>
      </c>
      <c r="D323" s="62" t="s">
        <v>182</v>
      </c>
      <c r="E323" s="63">
        <v>101</v>
      </c>
      <c r="F323" s="62" t="s">
        <v>76</v>
      </c>
      <c r="G323" s="62" t="s">
        <v>155</v>
      </c>
    </row>
    <row r="324" spans="1:7" ht="12.75" customHeight="1" x14ac:dyDescent="0.3">
      <c r="A324" s="54">
        <v>1212525979</v>
      </c>
      <c r="B324" s="60" t="s">
        <v>654</v>
      </c>
      <c r="C324" s="60" t="s">
        <v>396</v>
      </c>
      <c r="D324" s="60" t="s">
        <v>397</v>
      </c>
      <c r="E324" s="53">
        <v>200</v>
      </c>
      <c r="F324" s="60" t="s">
        <v>145</v>
      </c>
      <c r="G324" s="60" t="s">
        <v>77</v>
      </c>
    </row>
    <row r="325" spans="1:7" ht="12.75" customHeight="1" x14ac:dyDescent="0.3">
      <c r="A325" s="54">
        <v>1610634019</v>
      </c>
      <c r="B325" s="60" t="s">
        <v>655</v>
      </c>
      <c r="C325" s="60" t="s">
        <v>335</v>
      </c>
      <c r="D325" s="60" t="s">
        <v>84</v>
      </c>
      <c r="E325" s="53">
        <v>101</v>
      </c>
      <c r="F325" s="60" t="s">
        <v>76</v>
      </c>
      <c r="G325" s="60" t="s">
        <v>77</v>
      </c>
    </row>
    <row r="326" spans="1:7" ht="12.75" customHeight="1" x14ac:dyDescent="0.3">
      <c r="A326" s="54">
        <v>502523379</v>
      </c>
      <c r="B326" s="60" t="s">
        <v>656</v>
      </c>
      <c r="C326" s="60" t="s">
        <v>309</v>
      </c>
      <c r="D326" s="60" t="s">
        <v>84</v>
      </c>
      <c r="E326" s="53">
        <v>101</v>
      </c>
      <c r="F326" s="60" t="s">
        <v>76</v>
      </c>
      <c r="G326" s="60" t="s">
        <v>77</v>
      </c>
    </row>
    <row r="327" spans="1:7" ht="12.75" customHeight="1" x14ac:dyDescent="0.3">
      <c r="A327" s="54">
        <v>2209593689</v>
      </c>
      <c r="B327" s="60" t="s">
        <v>657</v>
      </c>
      <c r="C327" s="60" t="s">
        <v>109</v>
      </c>
      <c r="D327" s="60" t="s">
        <v>110</v>
      </c>
      <c r="E327" s="53">
        <v>600</v>
      </c>
      <c r="F327" s="60" t="s">
        <v>107</v>
      </c>
      <c r="G327" s="60" t="s">
        <v>77</v>
      </c>
    </row>
    <row r="328" spans="1:7" ht="12.75" customHeight="1" x14ac:dyDescent="0.3">
      <c r="A328" s="54">
        <v>1110622509</v>
      </c>
      <c r="B328" s="60" t="s">
        <v>658</v>
      </c>
      <c r="C328" s="60" t="s">
        <v>105</v>
      </c>
      <c r="D328" s="60" t="s">
        <v>106</v>
      </c>
      <c r="E328" s="53">
        <v>600</v>
      </c>
      <c r="F328" s="60" t="s">
        <v>107</v>
      </c>
      <c r="G328" s="60" t="s">
        <v>77</v>
      </c>
    </row>
    <row r="329" spans="1:7" ht="12.75" customHeight="1" x14ac:dyDescent="0.3">
      <c r="A329" s="54">
        <v>203614849</v>
      </c>
      <c r="B329" s="60" t="s">
        <v>659</v>
      </c>
      <c r="C329" s="60" t="s">
        <v>152</v>
      </c>
      <c r="D329" s="60" t="s">
        <v>84</v>
      </c>
      <c r="E329" s="53">
        <v>101</v>
      </c>
      <c r="F329" s="60" t="s">
        <v>76</v>
      </c>
      <c r="G329" s="60" t="s">
        <v>77</v>
      </c>
    </row>
    <row r="330" spans="1:7" ht="12.75" customHeight="1" x14ac:dyDescent="0.3">
      <c r="A330" s="54">
        <v>2002595489</v>
      </c>
      <c r="B330" s="60" t="s">
        <v>660</v>
      </c>
      <c r="C330" s="60" t="s">
        <v>661</v>
      </c>
      <c r="D330" s="60" t="s">
        <v>75</v>
      </c>
      <c r="E330" s="53">
        <v>108</v>
      </c>
      <c r="F330" s="60" t="s">
        <v>76</v>
      </c>
      <c r="G330" s="60" t="s">
        <v>77</v>
      </c>
    </row>
    <row r="331" spans="1:7" ht="12.75" customHeight="1" x14ac:dyDescent="0.3">
      <c r="A331">
        <v>1406853219</v>
      </c>
      <c r="B331" t="s">
        <v>662</v>
      </c>
      <c r="C331" s="60" t="s">
        <v>355</v>
      </c>
      <c r="D331" s="60" t="s">
        <v>356</v>
      </c>
      <c r="E331" s="53">
        <v>201</v>
      </c>
      <c r="F331" s="60" t="s">
        <v>145</v>
      </c>
      <c r="G331" s="62" t="s">
        <v>155</v>
      </c>
    </row>
    <row r="332" spans="1:7" ht="12.75" customHeight="1" x14ac:dyDescent="0.3">
      <c r="A332" s="54">
        <v>2607565169</v>
      </c>
      <c r="B332" s="60" t="s">
        <v>663</v>
      </c>
      <c r="C332" s="60" t="s">
        <v>256</v>
      </c>
      <c r="D332" s="60" t="s">
        <v>257</v>
      </c>
      <c r="E332" s="53">
        <v>108</v>
      </c>
      <c r="F332" s="60" t="s">
        <v>76</v>
      </c>
      <c r="G332" s="60" t="s">
        <v>77</v>
      </c>
    </row>
    <row r="333" spans="1:7" ht="12.75" customHeight="1" x14ac:dyDescent="0.3">
      <c r="A333" s="54">
        <v>305522969</v>
      </c>
      <c r="B333" s="60" t="s">
        <v>664</v>
      </c>
      <c r="C333" s="60" t="s">
        <v>200</v>
      </c>
      <c r="D333" s="60" t="s">
        <v>201</v>
      </c>
      <c r="E333" s="53">
        <v>104</v>
      </c>
      <c r="F333" s="60" t="s">
        <v>76</v>
      </c>
      <c r="G333" s="60" t="s">
        <v>77</v>
      </c>
    </row>
    <row r="334" spans="1:7" ht="12.75" customHeight="1" x14ac:dyDescent="0.3">
      <c r="A334" s="54">
        <v>404507699</v>
      </c>
      <c r="B334" s="60" t="s">
        <v>665</v>
      </c>
      <c r="C334" s="60" t="s">
        <v>184</v>
      </c>
      <c r="D334" s="60" t="s">
        <v>185</v>
      </c>
      <c r="E334" s="53">
        <v>270</v>
      </c>
      <c r="F334" s="60" t="s">
        <v>88</v>
      </c>
      <c r="G334" s="60" t="s">
        <v>77</v>
      </c>
    </row>
    <row r="335" spans="1:7" ht="12.75" customHeight="1" x14ac:dyDescent="0.3">
      <c r="A335" s="54">
        <v>1001554279</v>
      </c>
      <c r="B335" s="60" t="s">
        <v>666</v>
      </c>
      <c r="C335" s="60" t="s">
        <v>418</v>
      </c>
      <c r="D335" s="60" t="s">
        <v>419</v>
      </c>
      <c r="E335" s="53">
        <v>110</v>
      </c>
      <c r="F335" s="60" t="s">
        <v>76</v>
      </c>
      <c r="G335" s="60" t="s">
        <v>77</v>
      </c>
    </row>
    <row r="336" spans="1:7" ht="12.75" customHeight="1" x14ac:dyDescent="0.3">
      <c r="A336" s="54">
        <v>1907624919</v>
      </c>
      <c r="B336" s="60" t="s">
        <v>667</v>
      </c>
      <c r="C336" s="60" t="s">
        <v>311</v>
      </c>
      <c r="D336" s="60" t="s">
        <v>312</v>
      </c>
      <c r="E336" s="53">
        <v>101</v>
      </c>
      <c r="F336" s="60" t="s">
        <v>76</v>
      </c>
      <c r="G336" s="60" t="s">
        <v>77</v>
      </c>
    </row>
    <row r="337" spans="1:7" ht="12.75" customHeight="1" x14ac:dyDescent="0.3">
      <c r="A337" s="54">
        <v>1509796179</v>
      </c>
      <c r="B337" s="60" t="s">
        <v>668</v>
      </c>
      <c r="C337" s="60" t="s">
        <v>388</v>
      </c>
      <c r="D337" s="60" t="s">
        <v>75</v>
      </c>
      <c r="E337" s="53">
        <v>108</v>
      </c>
      <c r="F337" s="60" t="s">
        <v>76</v>
      </c>
      <c r="G337" s="60" t="s">
        <v>77</v>
      </c>
    </row>
    <row r="338" spans="1:7" ht="12.75" customHeight="1" x14ac:dyDescent="0.3">
      <c r="A338" s="54">
        <v>2203573259</v>
      </c>
      <c r="B338" s="60" t="s">
        <v>669</v>
      </c>
      <c r="C338" s="60" t="s">
        <v>309</v>
      </c>
      <c r="D338" s="60" t="s">
        <v>84</v>
      </c>
      <c r="E338" s="53">
        <v>101</v>
      </c>
      <c r="F338" s="60" t="s">
        <v>76</v>
      </c>
      <c r="G338" s="60" t="s">
        <v>77</v>
      </c>
    </row>
    <row r="339" spans="1:7" ht="12.75" customHeight="1" x14ac:dyDescent="0.3">
      <c r="A339" s="54">
        <v>302586659</v>
      </c>
      <c r="B339" s="60" t="s">
        <v>670</v>
      </c>
      <c r="C339" s="60" t="s">
        <v>143</v>
      </c>
      <c r="D339" s="60" t="s">
        <v>144</v>
      </c>
      <c r="E339" s="53">
        <v>203</v>
      </c>
      <c r="F339" s="60" t="s">
        <v>145</v>
      </c>
      <c r="G339" s="60" t="s">
        <v>77</v>
      </c>
    </row>
    <row r="340" spans="1:7" ht="12.75" customHeight="1" x14ac:dyDescent="0.3">
      <c r="A340" s="54">
        <v>1604755609</v>
      </c>
      <c r="B340" s="60" t="s">
        <v>671</v>
      </c>
      <c r="C340" s="60" t="s">
        <v>148</v>
      </c>
      <c r="D340" s="60" t="s">
        <v>149</v>
      </c>
      <c r="E340" s="53">
        <v>170</v>
      </c>
      <c r="F340" s="60" t="s">
        <v>150</v>
      </c>
      <c r="G340" s="60" t="s">
        <v>77</v>
      </c>
    </row>
    <row r="341" spans="1:7" ht="12.75" customHeight="1" x14ac:dyDescent="0.3">
      <c r="A341" s="54">
        <v>2812603839</v>
      </c>
      <c r="B341" s="60" t="s">
        <v>672</v>
      </c>
      <c r="C341" s="60" t="s">
        <v>396</v>
      </c>
      <c r="D341" s="60" t="s">
        <v>397</v>
      </c>
      <c r="E341" s="53">
        <v>200</v>
      </c>
      <c r="F341" s="60" t="s">
        <v>145</v>
      </c>
      <c r="G341" s="60" t="s">
        <v>77</v>
      </c>
    </row>
    <row r="342" spans="1:7" ht="12.75" customHeight="1" x14ac:dyDescent="0.3">
      <c r="A342" s="54">
        <v>2204524339</v>
      </c>
      <c r="B342" s="60" t="s">
        <v>673</v>
      </c>
      <c r="C342" s="60" t="s">
        <v>91</v>
      </c>
      <c r="D342" s="60" t="s">
        <v>84</v>
      </c>
      <c r="E342" s="53">
        <v>101</v>
      </c>
      <c r="F342" s="60" t="s">
        <v>76</v>
      </c>
      <c r="G342" s="60" t="s">
        <v>77</v>
      </c>
    </row>
    <row r="343" spans="1:7" ht="12.75" customHeight="1" x14ac:dyDescent="0.3">
      <c r="A343" s="54">
        <v>1401562999</v>
      </c>
      <c r="B343" s="60" t="s">
        <v>674</v>
      </c>
      <c r="C343" s="60" t="s">
        <v>148</v>
      </c>
      <c r="D343" s="60" t="s">
        <v>149</v>
      </c>
      <c r="E343" s="53">
        <v>170</v>
      </c>
      <c r="F343" s="60" t="s">
        <v>150</v>
      </c>
      <c r="G343" s="60" t="s">
        <v>77</v>
      </c>
    </row>
    <row r="344" spans="1:7" ht="12.75" customHeight="1" x14ac:dyDescent="0.3">
      <c r="A344" s="54">
        <v>512644369</v>
      </c>
      <c r="B344" s="60" t="s">
        <v>675</v>
      </c>
      <c r="C344" s="60" t="s">
        <v>418</v>
      </c>
      <c r="D344" s="60" t="s">
        <v>419</v>
      </c>
      <c r="E344" s="53">
        <v>110</v>
      </c>
      <c r="F344" s="60" t="s">
        <v>76</v>
      </c>
      <c r="G344" s="60" t="s">
        <v>77</v>
      </c>
    </row>
    <row r="345" spans="1:7" ht="12.75" customHeight="1" x14ac:dyDescent="0.3">
      <c r="A345" s="54">
        <v>2407394619</v>
      </c>
      <c r="B345" s="60" t="s">
        <v>676</v>
      </c>
      <c r="C345" s="60" t="s">
        <v>331</v>
      </c>
      <c r="D345" s="60" t="s">
        <v>84</v>
      </c>
      <c r="E345" s="53">
        <v>101</v>
      </c>
      <c r="F345" s="60" t="s">
        <v>76</v>
      </c>
      <c r="G345" s="60" t="s">
        <v>77</v>
      </c>
    </row>
    <row r="346" spans="1:7" ht="12.75" customHeight="1" x14ac:dyDescent="0.3">
      <c r="A346" s="54">
        <v>207597049</v>
      </c>
      <c r="B346" s="60" t="s">
        <v>677</v>
      </c>
      <c r="C346" s="60" t="s">
        <v>311</v>
      </c>
      <c r="D346" s="60" t="s">
        <v>312</v>
      </c>
      <c r="E346" s="53">
        <v>101</v>
      </c>
      <c r="F346" s="60" t="s">
        <v>76</v>
      </c>
      <c r="G346" s="60" t="s">
        <v>77</v>
      </c>
    </row>
    <row r="347" spans="1:7" ht="12.75" customHeight="1" x14ac:dyDescent="0.3">
      <c r="A347" s="54">
        <v>1508774589</v>
      </c>
      <c r="B347" s="60" t="s">
        <v>678</v>
      </c>
      <c r="C347" s="60" t="s">
        <v>105</v>
      </c>
      <c r="D347" s="60" t="s">
        <v>106</v>
      </c>
      <c r="E347" s="53">
        <v>600</v>
      </c>
      <c r="F347" s="60" t="s">
        <v>107</v>
      </c>
      <c r="G347" s="60" t="s">
        <v>77</v>
      </c>
    </row>
    <row r="348" spans="1:7" ht="12.75" customHeight="1" x14ac:dyDescent="0.3">
      <c r="A348" s="54">
        <v>1912592549</v>
      </c>
      <c r="B348" s="60" t="s">
        <v>679</v>
      </c>
      <c r="C348" s="60" t="s">
        <v>680</v>
      </c>
      <c r="D348" s="60" t="s">
        <v>681</v>
      </c>
      <c r="E348" s="53">
        <v>112</v>
      </c>
      <c r="F348" s="60" t="s">
        <v>76</v>
      </c>
      <c r="G348" s="60" t="s">
        <v>77</v>
      </c>
    </row>
    <row r="349" spans="1:7" ht="12.75" customHeight="1" x14ac:dyDescent="0.3">
      <c r="A349" s="54">
        <v>2503584669</v>
      </c>
      <c r="B349" s="60" t="s">
        <v>682</v>
      </c>
      <c r="C349" s="60" t="s">
        <v>200</v>
      </c>
      <c r="D349" s="60" t="s">
        <v>201</v>
      </c>
      <c r="E349" s="53">
        <v>104</v>
      </c>
      <c r="F349" s="60" t="s">
        <v>76</v>
      </c>
      <c r="G349" s="60" t="s">
        <v>77</v>
      </c>
    </row>
    <row r="350" spans="1:7" ht="12.75" customHeight="1" x14ac:dyDescent="0.3">
      <c r="A350" s="54">
        <v>1901586169</v>
      </c>
      <c r="B350" s="60" t="s">
        <v>683</v>
      </c>
      <c r="C350" s="60" t="s">
        <v>684</v>
      </c>
      <c r="D350" s="60" t="s">
        <v>84</v>
      </c>
      <c r="E350" s="53">
        <v>101</v>
      </c>
      <c r="F350" s="60" t="s">
        <v>76</v>
      </c>
      <c r="G350" s="60" t="s">
        <v>77</v>
      </c>
    </row>
    <row r="351" spans="1:7" ht="12.75" customHeight="1" x14ac:dyDescent="0.3">
      <c r="A351" s="54">
        <v>2901612159</v>
      </c>
      <c r="B351" s="60" t="s">
        <v>685</v>
      </c>
      <c r="C351" s="60" t="s">
        <v>686</v>
      </c>
      <c r="D351" s="60" t="s">
        <v>687</v>
      </c>
      <c r="E351" s="53">
        <v>101</v>
      </c>
      <c r="F351" s="60" t="s">
        <v>76</v>
      </c>
      <c r="G351" s="60" t="s">
        <v>77</v>
      </c>
    </row>
    <row r="352" spans="1:7" ht="12.75" customHeight="1" x14ac:dyDescent="0.3">
      <c r="A352" s="54">
        <v>2602502059</v>
      </c>
      <c r="B352" s="60" t="s">
        <v>688</v>
      </c>
      <c r="C352" s="60" t="s">
        <v>231</v>
      </c>
      <c r="D352" s="60" t="s">
        <v>232</v>
      </c>
      <c r="E352" s="53">
        <v>210</v>
      </c>
      <c r="F352" s="60" t="s">
        <v>233</v>
      </c>
      <c r="G352" s="60" t="s">
        <v>77</v>
      </c>
    </row>
    <row r="353" spans="1:7" ht="12.75" customHeight="1" x14ac:dyDescent="0.3">
      <c r="A353" s="54">
        <v>2204462049</v>
      </c>
      <c r="B353" s="60" t="s">
        <v>689</v>
      </c>
      <c r="C353" s="60" t="s">
        <v>690</v>
      </c>
      <c r="D353" s="60" t="s">
        <v>691</v>
      </c>
      <c r="E353" s="53">
        <v>105</v>
      </c>
      <c r="F353" s="60" t="s">
        <v>76</v>
      </c>
      <c r="G353" s="60" t="s">
        <v>295</v>
      </c>
    </row>
    <row r="354" spans="1:7" ht="12.75" customHeight="1" x14ac:dyDescent="0.3">
      <c r="A354" s="54">
        <v>802494629</v>
      </c>
      <c r="B354" s="60" t="s">
        <v>692</v>
      </c>
      <c r="C354" s="60" t="s">
        <v>309</v>
      </c>
      <c r="D354" s="60" t="s">
        <v>84</v>
      </c>
      <c r="E354" s="53">
        <v>101</v>
      </c>
      <c r="F354" s="60" t="s">
        <v>76</v>
      </c>
      <c r="G354" s="60" t="s">
        <v>77</v>
      </c>
    </row>
    <row r="355" spans="1:7" ht="12.75" customHeight="1" x14ac:dyDescent="0.3">
      <c r="A355" s="54">
        <v>1403465869</v>
      </c>
      <c r="B355" s="60" t="s">
        <v>693</v>
      </c>
      <c r="C355" s="60" t="s">
        <v>372</v>
      </c>
      <c r="D355" s="60" t="s">
        <v>84</v>
      </c>
      <c r="E355" s="53">
        <v>101</v>
      </c>
      <c r="F355" s="60" t="s">
        <v>76</v>
      </c>
      <c r="G355" s="60" t="s">
        <v>77</v>
      </c>
    </row>
    <row r="356" spans="1:7" ht="12.75" customHeight="1" x14ac:dyDescent="0.3">
      <c r="A356" s="54">
        <v>1608703389</v>
      </c>
      <c r="B356" s="60" t="s">
        <v>694</v>
      </c>
      <c r="C356" s="60" t="s">
        <v>143</v>
      </c>
      <c r="D356" s="60" t="s">
        <v>144</v>
      </c>
      <c r="E356" s="53">
        <v>203</v>
      </c>
      <c r="F356" s="60" t="s">
        <v>145</v>
      </c>
      <c r="G356" s="60" t="s">
        <v>77</v>
      </c>
    </row>
    <row r="357" spans="1:7" ht="12.75" customHeight="1" x14ac:dyDescent="0.3">
      <c r="A357" s="54">
        <v>2406612769</v>
      </c>
      <c r="B357" s="60" t="s">
        <v>695</v>
      </c>
      <c r="C357" s="60" t="s">
        <v>696</v>
      </c>
      <c r="D357" s="60" t="s">
        <v>697</v>
      </c>
      <c r="E357" s="53">
        <v>600</v>
      </c>
      <c r="F357" s="60" t="s">
        <v>107</v>
      </c>
      <c r="G357" s="60" t="s">
        <v>77</v>
      </c>
    </row>
    <row r="358" spans="1:7" ht="12.75" customHeight="1" x14ac:dyDescent="0.3">
      <c r="A358" s="54">
        <v>2401724969</v>
      </c>
      <c r="B358" s="60" t="s">
        <v>698</v>
      </c>
      <c r="C358" s="60" t="s">
        <v>212</v>
      </c>
      <c r="D358" s="60" t="s">
        <v>194</v>
      </c>
      <c r="E358" s="53">
        <v>108</v>
      </c>
      <c r="F358" s="60" t="s">
        <v>76</v>
      </c>
      <c r="G358" s="60" t="s">
        <v>77</v>
      </c>
    </row>
    <row r="359" spans="1:7" ht="12.75" customHeight="1" x14ac:dyDescent="0.3">
      <c r="A359" s="54">
        <v>404617019</v>
      </c>
      <c r="B359" s="60" t="s">
        <v>699</v>
      </c>
      <c r="C359" s="60" t="s">
        <v>502</v>
      </c>
      <c r="D359" s="60" t="s">
        <v>75</v>
      </c>
      <c r="E359" s="53">
        <v>108</v>
      </c>
      <c r="F359" s="60" t="s">
        <v>76</v>
      </c>
      <c r="G359" s="60" t="s">
        <v>77</v>
      </c>
    </row>
    <row r="360" spans="1:7" ht="12.75" customHeight="1" x14ac:dyDescent="0.3">
      <c r="A360" s="54">
        <v>1501824419</v>
      </c>
      <c r="B360" s="60" t="s">
        <v>700</v>
      </c>
      <c r="C360" s="60" t="s">
        <v>355</v>
      </c>
      <c r="D360" s="60" t="s">
        <v>356</v>
      </c>
      <c r="E360" s="53">
        <v>201</v>
      </c>
      <c r="F360" s="60" t="s">
        <v>145</v>
      </c>
      <c r="G360" s="60" t="s">
        <v>77</v>
      </c>
    </row>
    <row r="361" spans="1:7" ht="12.75" customHeight="1" x14ac:dyDescent="0.3">
      <c r="A361" s="54">
        <v>2801526099</v>
      </c>
      <c r="B361" s="60" t="s">
        <v>701</v>
      </c>
      <c r="C361" s="60" t="s">
        <v>161</v>
      </c>
      <c r="D361" s="60" t="s">
        <v>162</v>
      </c>
      <c r="E361" s="53">
        <v>101</v>
      </c>
      <c r="F361" s="60" t="s">
        <v>76</v>
      </c>
      <c r="G361" s="60" t="s">
        <v>77</v>
      </c>
    </row>
    <row r="362" spans="1:7" ht="12.75" customHeight="1" x14ac:dyDescent="0.3">
      <c r="A362" s="54">
        <v>2209923659</v>
      </c>
      <c r="B362" s="60" t="s">
        <v>702</v>
      </c>
      <c r="C362" s="60" t="s">
        <v>105</v>
      </c>
      <c r="D362" s="60" t="s">
        <v>106</v>
      </c>
      <c r="E362" s="53">
        <v>600</v>
      </c>
      <c r="F362" s="60" t="s">
        <v>107</v>
      </c>
      <c r="G362" s="60" t="s">
        <v>77</v>
      </c>
    </row>
    <row r="363" spans="1:7" ht="12.75" customHeight="1" x14ac:dyDescent="0.3">
      <c r="A363" s="54">
        <v>1211842499</v>
      </c>
      <c r="B363" s="60" t="s">
        <v>703</v>
      </c>
      <c r="C363" s="60" t="s">
        <v>314</v>
      </c>
      <c r="D363" s="60" t="s">
        <v>315</v>
      </c>
      <c r="E363" s="53">
        <v>300</v>
      </c>
      <c r="F363" s="60" t="s">
        <v>316</v>
      </c>
      <c r="G363" s="60" t="s">
        <v>77</v>
      </c>
    </row>
    <row r="364" spans="1:7" ht="12.75" customHeight="1" x14ac:dyDescent="0.3">
      <c r="A364" s="54">
        <v>409872669</v>
      </c>
      <c r="B364" s="60" t="s">
        <v>704</v>
      </c>
      <c r="C364" s="60" t="s">
        <v>133</v>
      </c>
      <c r="D364" s="60" t="s">
        <v>134</v>
      </c>
      <c r="E364" s="53">
        <v>109</v>
      </c>
      <c r="F364" s="60" t="s">
        <v>76</v>
      </c>
      <c r="G364" s="60" t="s">
        <v>77</v>
      </c>
    </row>
    <row r="365" spans="1:7" ht="12.75" customHeight="1" x14ac:dyDescent="0.3">
      <c r="A365" s="54">
        <v>1901735509</v>
      </c>
      <c r="B365" s="60" t="s">
        <v>705</v>
      </c>
      <c r="C365" s="60" t="s">
        <v>301</v>
      </c>
      <c r="D365" s="60" t="s">
        <v>75</v>
      </c>
      <c r="E365" s="53">
        <v>108</v>
      </c>
      <c r="F365" s="60" t="s">
        <v>76</v>
      </c>
      <c r="G365" s="60" t="s">
        <v>77</v>
      </c>
    </row>
    <row r="366" spans="1:7" ht="12.75" customHeight="1" x14ac:dyDescent="0.3">
      <c r="A366" s="54">
        <v>2007635489</v>
      </c>
      <c r="B366" s="60" t="s">
        <v>706</v>
      </c>
      <c r="C366" s="60" t="s">
        <v>196</v>
      </c>
      <c r="D366" s="60" t="s">
        <v>197</v>
      </c>
      <c r="E366" s="53">
        <v>105</v>
      </c>
      <c r="F366" s="60" t="s">
        <v>76</v>
      </c>
      <c r="G366" s="60" t="s">
        <v>77</v>
      </c>
    </row>
    <row r="367" spans="1:7" ht="12.75" customHeight="1" x14ac:dyDescent="0.3">
      <c r="A367" s="54">
        <v>2602823799</v>
      </c>
      <c r="B367" s="60" t="s">
        <v>707</v>
      </c>
      <c r="C367" s="60" t="s">
        <v>152</v>
      </c>
      <c r="D367" s="60" t="s">
        <v>84</v>
      </c>
      <c r="E367" s="53">
        <v>101</v>
      </c>
      <c r="F367" s="60" t="s">
        <v>76</v>
      </c>
      <c r="G367" s="60" t="s">
        <v>77</v>
      </c>
    </row>
    <row r="368" spans="1:7" ht="12.75" customHeight="1" x14ac:dyDescent="0.3">
      <c r="A368" s="54">
        <v>2407753019</v>
      </c>
      <c r="B368" s="60" t="s">
        <v>708</v>
      </c>
      <c r="C368" s="60" t="s">
        <v>109</v>
      </c>
      <c r="D368" s="60" t="s">
        <v>110</v>
      </c>
      <c r="E368" s="53">
        <v>600</v>
      </c>
      <c r="F368" s="60" t="s">
        <v>107</v>
      </c>
      <c r="G368" s="60" t="s">
        <v>77</v>
      </c>
    </row>
    <row r="369" spans="1:7" ht="12.75" customHeight="1" x14ac:dyDescent="0.3">
      <c r="A369" s="54">
        <v>404813469</v>
      </c>
      <c r="B369" s="60" t="s">
        <v>709</v>
      </c>
      <c r="C369" s="60" t="s">
        <v>236</v>
      </c>
      <c r="D369" s="60" t="s">
        <v>237</v>
      </c>
      <c r="E369" s="53">
        <v>550</v>
      </c>
      <c r="F369" s="60" t="s">
        <v>238</v>
      </c>
      <c r="G369" s="60" t="s">
        <v>77</v>
      </c>
    </row>
    <row r="370" spans="1:7" ht="12.75" customHeight="1" x14ac:dyDescent="0.3">
      <c r="A370" s="54">
        <v>2202693459</v>
      </c>
      <c r="B370" s="60" t="s">
        <v>710</v>
      </c>
      <c r="C370" s="60" t="s">
        <v>152</v>
      </c>
      <c r="D370" s="60" t="s">
        <v>84</v>
      </c>
      <c r="E370" s="53">
        <v>101</v>
      </c>
      <c r="F370" s="60" t="s">
        <v>76</v>
      </c>
      <c r="G370" s="60" t="s">
        <v>77</v>
      </c>
    </row>
    <row r="371" spans="1:7" ht="12.75" customHeight="1" x14ac:dyDescent="0.3">
      <c r="A371" s="54">
        <v>2606585229</v>
      </c>
      <c r="B371" s="60" t="s">
        <v>711</v>
      </c>
      <c r="C371" s="60" t="s">
        <v>341</v>
      </c>
      <c r="D371" s="60" t="s">
        <v>342</v>
      </c>
      <c r="E371" s="53">
        <v>220</v>
      </c>
      <c r="F371" s="60" t="s">
        <v>176</v>
      </c>
      <c r="G371" s="60" t="s">
        <v>77</v>
      </c>
    </row>
    <row r="372" spans="1:7" ht="12.75" customHeight="1" x14ac:dyDescent="0.3">
      <c r="A372" s="54">
        <v>1301612949</v>
      </c>
      <c r="B372" s="60" t="s">
        <v>712</v>
      </c>
      <c r="C372" s="60" t="s">
        <v>231</v>
      </c>
      <c r="D372" s="60" t="s">
        <v>232</v>
      </c>
      <c r="E372" s="53">
        <v>210</v>
      </c>
      <c r="F372" s="60" t="s">
        <v>233</v>
      </c>
      <c r="G372" s="60" t="s">
        <v>77</v>
      </c>
    </row>
    <row r="373" spans="1:7" ht="12.75" customHeight="1" x14ac:dyDescent="0.3">
      <c r="A373" s="54">
        <v>2905693119</v>
      </c>
      <c r="B373" s="60" t="s">
        <v>713</v>
      </c>
      <c r="C373" s="60" t="s">
        <v>341</v>
      </c>
      <c r="D373" s="60" t="s">
        <v>342</v>
      </c>
      <c r="E373" s="53">
        <v>220</v>
      </c>
      <c r="F373" s="60" t="s">
        <v>176</v>
      </c>
      <c r="G373" s="60" t="s">
        <v>77</v>
      </c>
    </row>
    <row r="374" spans="1:7" ht="12.75" customHeight="1" x14ac:dyDescent="0.3">
      <c r="A374" s="54">
        <v>2409503249</v>
      </c>
      <c r="B374" s="60" t="s">
        <v>714</v>
      </c>
      <c r="C374" s="60" t="s">
        <v>715</v>
      </c>
      <c r="D374" s="60" t="s">
        <v>716</v>
      </c>
      <c r="E374" s="53">
        <v>300</v>
      </c>
      <c r="F374" s="60" t="s">
        <v>316</v>
      </c>
      <c r="G374" s="60" t="s">
        <v>295</v>
      </c>
    </row>
    <row r="375" spans="1:7" ht="12.75" customHeight="1" x14ac:dyDescent="0.3">
      <c r="A375" s="54">
        <v>2804754919</v>
      </c>
      <c r="B375" s="60" t="s">
        <v>717</v>
      </c>
      <c r="C375" s="60" t="s">
        <v>341</v>
      </c>
      <c r="D375" s="60" t="s">
        <v>342</v>
      </c>
      <c r="E375" s="53">
        <v>220</v>
      </c>
      <c r="F375" s="60" t="s">
        <v>176</v>
      </c>
      <c r="G375" s="60" t="s">
        <v>77</v>
      </c>
    </row>
    <row r="376" spans="1:7" ht="12.75" customHeight="1" x14ac:dyDescent="0.3">
      <c r="A376" s="54">
        <v>2101653129</v>
      </c>
      <c r="B376" s="60" t="s">
        <v>718</v>
      </c>
      <c r="C376" s="60" t="s">
        <v>456</v>
      </c>
      <c r="D376" s="60" t="s">
        <v>87</v>
      </c>
      <c r="E376" s="53">
        <v>270</v>
      </c>
      <c r="F376" s="60" t="s">
        <v>88</v>
      </c>
      <c r="G376" s="60" t="s">
        <v>77</v>
      </c>
    </row>
    <row r="377" spans="1:7" ht="12.75" customHeight="1" x14ac:dyDescent="0.3">
      <c r="A377" s="54">
        <v>3110746289</v>
      </c>
      <c r="B377" s="60" t="s">
        <v>719</v>
      </c>
      <c r="C377" s="60" t="s">
        <v>366</v>
      </c>
      <c r="D377" s="60" t="s">
        <v>75</v>
      </c>
      <c r="E377" s="53">
        <v>108</v>
      </c>
      <c r="F377" s="60" t="s">
        <v>76</v>
      </c>
      <c r="G377" s="60" t="s">
        <v>77</v>
      </c>
    </row>
    <row r="378" spans="1:7" ht="12.75" customHeight="1" x14ac:dyDescent="0.3">
      <c r="A378" s="54">
        <v>811545709</v>
      </c>
      <c r="B378" s="60" t="s">
        <v>720</v>
      </c>
      <c r="C378" s="60" t="s">
        <v>274</v>
      </c>
      <c r="D378" s="60" t="s">
        <v>275</v>
      </c>
      <c r="E378" s="53">
        <v>109</v>
      </c>
      <c r="F378" s="60" t="s">
        <v>76</v>
      </c>
      <c r="G378" s="60" t="s">
        <v>77</v>
      </c>
    </row>
    <row r="379" spans="1:7" ht="12.75" customHeight="1" x14ac:dyDescent="0.3">
      <c r="A379" s="54">
        <v>504713819</v>
      </c>
      <c r="B379" s="60" t="s">
        <v>721</v>
      </c>
      <c r="C379" s="60" t="s">
        <v>722</v>
      </c>
      <c r="D379" s="60" t="s">
        <v>723</v>
      </c>
      <c r="E379" s="53">
        <v>201</v>
      </c>
      <c r="F379" s="60" t="s">
        <v>145</v>
      </c>
      <c r="G379" s="60" t="s">
        <v>77</v>
      </c>
    </row>
    <row r="380" spans="1:7" ht="12.75" customHeight="1" x14ac:dyDescent="0.3">
      <c r="A380" s="54">
        <v>2704642709</v>
      </c>
      <c r="B380" s="60" t="s">
        <v>724</v>
      </c>
      <c r="C380" s="60" t="s">
        <v>725</v>
      </c>
      <c r="D380" s="60" t="s">
        <v>726</v>
      </c>
      <c r="E380" s="53">
        <v>101</v>
      </c>
      <c r="F380" s="60" t="s">
        <v>76</v>
      </c>
      <c r="G380" s="60" t="s">
        <v>77</v>
      </c>
    </row>
    <row r="381" spans="1:7" ht="12.75" customHeight="1" x14ac:dyDescent="0.3">
      <c r="A381" s="54">
        <v>101694029</v>
      </c>
      <c r="B381" s="60" t="s">
        <v>727</v>
      </c>
      <c r="C381" s="60" t="s">
        <v>152</v>
      </c>
      <c r="D381" s="60" t="s">
        <v>84</v>
      </c>
      <c r="E381" s="53">
        <v>101</v>
      </c>
      <c r="F381" s="60" t="s">
        <v>76</v>
      </c>
      <c r="G381" s="60" t="s">
        <v>77</v>
      </c>
    </row>
    <row r="382" spans="1:7" ht="12.75" customHeight="1" x14ac:dyDescent="0.3">
      <c r="A382" s="54">
        <v>2303484219</v>
      </c>
      <c r="B382" s="60" t="s">
        <v>728</v>
      </c>
      <c r="C382" s="60" t="s">
        <v>307</v>
      </c>
      <c r="D382" s="60" t="s">
        <v>165</v>
      </c>
      <c r="E382" s="53">
        <v>110</v>
      </c>
      <c r="F382" s="60" t="s">
        <v>76</v>
      </c>
      <c r="G382" s="60" t="s">
        <v>77</v>
      </c>
    </row>
    <row r="383" spans="1:7" ht="12.75" customHeight="1" x14ac:dyDescent="0.3">
      <c r="A383" s="54">
        <v>1608665439</v>
      </c>
      <c r="B383" s="60" t="s">
        <v>729</v>
      </c>
      <c r="C383" s="60" t="s">
        <v>647</v>
      </c>
      <c r="D383" s="60" t="s">
        <v>75</v>
      </c>
      <c r="E383" s="53">
        <v>108</v>
      </c>
      <c r="F383" s="60" t="s">
        <v>76</v>
      </c>
      <c r="G383" s="60" t="s">
        <v>77</v>
      </c>
    </row>
    <row r="384" spans="1:7" ht="12.75" customHeight="1" x14ac:dyDescent="0.3">
      <c r="A384" s="54">
        <v>207614589</v>
      </c>
      <c r="B384" s="60" t="s">
        <v>730</v>
      </c>
      <c r="C384" s="60" t="s">
        <v>731</v>
      </c>
      <c r="D384" s="60" t="s">
        <v>732</v>
      </c>
      <c r="E384" s="53">
        <v>105</v>
      </c>
      <c r="F384" s="60" t="s">
        <v>76</v>
      </c>
      <c r="G384" s="60" t="s">
        <v>295</v>
      </c>
    </row>
    <row r="385" spans="1:7" ht="12.75" customHeight="1" x14ac:dyDescent="0.3">
      <c r="A385" s="54">
        <v>1509703189</v>
      </c>
      <c r="B385" s="60" t="s">
        <v>733</v>
      </c>
      <c r="C385" s="60" t="s">
        <v>337</v>
      </c>
      <c r="D385" s="60" t="s">
        <v>84</v>
      </c>
      <c r="E385" s="53">
        <v>101</v>
      </c>
      <c r="F385" s="60" t="s">
        <v>76</v>
      </c>
      <c r="G385" s="60" t="s">
        <v>77</v>
      </c>
    </row>
    <row r="386" spans="1:7" ht="12.75" customHeight="1" x14ac:dyDescent="0.3">
      <c r="A386" s="54">
        <v>1407593769</v>
      </c>
      <c r="B386" s="60" t="s">
        <v>734</v>
      </c>
      <c r="C386" s="60" t="s">
        <v>352</v>
      </c>
      <c r="D386" s="60" t="s">
        <v>353</v>
      </c>
      <c r="E386" s="53">
        <v>108</v>
      </c>
      <c r="F386" s="60" t="s">
        <v>76</v>
      </c>
      <c r="G386" s="60" t="s">
        <v>77</v>
      </c>
    </row>
    <row r="387" spans="1:7" ht="12.75" customHeight="1" x14ac:dyDescent="0.3">
      <c r="A387" s="54">
        <v>1608913439</v>
      </c>
      <c r="B387" s="60" t="s">
        <v>735</v>
      </c>
      <c r="C387" s="60" t="s">
        <v>583</v>
      </c>
      <c r="D387" s="60" t="s">
        <v>584</v>
      </c>
      <c r="E387" s="53">
        <v>203</v>
      </c>
      <c r="F387" s="60" t="s">
        <v>145</v>
      </c>
      <c r="G387" s="60" t="s">
        <v>77</v>
      </c>
    </row>
    <row r="388" spans="1:7" ht="12.75" customHeight="1" x14ac:dyDescent="0.3">
      <c r="A388" s="54">
        <v>2210572449</v>
      </c>
      <c r="B388" s="60" t="s">
        <v>736</v>
      </c>
      <c r="C388" s="60" t="s">
        <v>105</v>
      </c>
      <c r="D388" s="60" t="s">
        <v>106</v>
      </c>
      <c r="E388" s="53">
        <v>600</v>
      </c>
      <c r="F388" s="60" t="s">
        <v>107</v>
      </c>
      <c r="G388" s="60" t="s">
        <v>77</v>
      </c>
    </row>
    <row r="389" spans="1:7" ht="12.75" customHeight="1" x14ac:dyDescent="0.3">
      <c r="A389" s="54"/>
      <c r="B389" s="60" t="s">
        <v>737</v>
      </c>
      <c r="C389" s="60" t="s">
        <v>303</v>
      </c>
      <c r="D389" s="60" t="s">
        <v>304</v>
      </c>
      <c r="E389" s="53">
        <v>230</v>
      </c>
      <c r="F389" s="60" t="s">
        <v>305</v>
      </c>
      <c r="G389" s="60" t="s">
        <v>77</v>
      </c>
    </row>
    <row r="390" spans="1:7" ht="12.75" customHeight="1" x14ac:dyDescent="0.3">
      <c r="A390" s="54">
        <v>906625549</v>
      </c>
      <c r="B390" s="60" t="s">
        <v>738</v>
      </c>
      <c r="C390" s="60" t="s">
        <v>278</v>
      </c>
      <c r="D390" s="60" t="s">
        <v>75</v>
      </c>
      <c r="E390" s="53">
        <v>108</v>
      </c>
      <c r="F390" s="60" t="s">
        <v>76</v>
      </c>
      <c r="G390" s="60" t="s">
        <v>77</v>
      </c>
    </row>
    <row r="391" spans="1:7" ht="12.75" customHeight="1" x14ac:dyDescent="0.3">
      <c r="A391" s="54">
        <v>2707473299</v>
      </c>
      <c r="B391" s="60" t="s">
        <v>739</v>
      </c>
      <c r="C391" s="60" t="s">
        <v>112</v>
      </c>
      <c r="D391" s="60" t="s">
        <v>113</v>
      </c>
      <c r="E391" s="53">
        <v>103</v>
      </c>
      <c r="F391" s="60" t="s">
        <v>76</v>
      </c>
      <c r="G391" s="60" t="s">
        <v>77</v>
      </c>
    </row>
    <row r="392" spans="1:7" ht="12.75" customHeight="1" x14ac:dyDescent="0.3">
      <c r="A392" s="54">
        <v>1902503269</v>
      </c>
      <c r="B392" s="60" t="s">
        <v>740</v>
      </c>
      <c r="C392" s="60" t="s">
        <v>256</v>
      </c>
      <c r="D392" s="60" t="s">
        <v>257</v>
      </c>
      <c r="E392" s="53">
        <v>108</v>
      </c>
      <c r="F392" s="60" t="s">
        <v>76</v>
      </c>
      <c r="G392" s="60" t="s">
        <v>77</v>
      </c>
    </row>
    <row r="393" spans="1:7" ht="12.75" customHeight="1" x14ac:dyDescent="0.3">
      <c r="A393" s="54"/>
      <c r="B393" s="60" t="s">
        <v>741</v>
      </c>
      <c r="C393" s="60" t="s">
        <v>323</v>
      </c>
      <c r="D393" s="60" t="s">
        <v>324</v>
      </c>
      <c r="E393" s="53">
        <v>101</v>
      </c>
      <c r="F393" s="60" t="s">
        <v>76</v>
      </c>
      <c r="G393" s="60" t="s">
        <v>77</v>
      </c>
    </row>
    <row r="394" spans="1:7" ht="12.75" customHeight="1" x14ac:dyDescent="0.3">
      <c r="A394" s="54">
        <v>1001573309</v>
      </c>
      <c r="B394" s="60" t="s">
        <v>742</v>
      </c>
      <c r="C394" s="60" t="s">
        <v>331</v>
      </c>
      <c r="D394" s="60" t="s">
        <v>84</v>
      </c>
      <c r="E394" s="53">
        <v>101</v>
      </c>
      <c r="F394" s="60" t="s">
        <v>76</v>
      </c>
      <c r="G394" s="60" t="s">
        <v>77</v>
      </c>
    </row>
    <row r="395" spans="1:7" ht="12.75" customHeight="1" x14ac:dyDescent="0.3">
      <c r="A395" s="54">
        <v>711735859</v>
      </c>
      <c r="B395" s="60" t="s">
        <v>743</v>
      </c>
      <c r="C395" s="60" t="s">
        <v>435</v>
      </c>
      <c r="D395" s="60" t="s">
        <v>436</v>
      </c>
      <c r="E395" s="53">
        <v>104</v>
      </c>
      <c r="F395" s="60" t="s">
        <v>76</v>
      </c>
      <c r="G395" s="60" t="s">
        <v>295</v>
      </c>
    </row>
    <row r="396" spans="1:7" ht="12.75" customHeight="1" x14ac:dyDescent="0.3">
      <c r="A396" s="54">
        <v>605594739</v>
      </c>
      <c r="B396" s="60" t="s">
        <v>744</v>
      </c>
      <c r="C396" s="60" t="s">
        <v>745</v>
      </c>
      <c r="D396" s="60" t="s">
        <v>201</v>
      </c>
      <c r="E396" s="53">
        <v>104</v>
      </c>
      <c r="F396" s="60" t="s">
        <v>76</v>
      </c>
      <c r="G396" s="60" t="s">
        <v>295</v>
      </c>
    </row>
    <row r="397" spans="1:7" ht="12.75" customHeight="1" x14ac:dyDescent="0.3">
      <c r="A397" s="54">
        <v>2910745299</v>
      </c>
      <c r="B397" s="60" t="s">
        <v>746</v>
      </c>
      <c r="C397" s="60" t="s">
        <v>164</v>
      </c>
      <c r="D397" s="60" t="s">
        <v>416</v>
      </c>
      <c r="E397" s="53">
        <v>110</v>
      </c>
      <c r="F397" s="60" t="s">
        <v>76</v>
      </c>
      <c r="G397" s="60" t="s">
        <v>77</v>
      </c>
    </row>
    <row r="398" spans="1:7" ht="12.75" customHeight="1" x14ac:dyDescent="0.3">
      <c r="A398" s="54">
        <v>1111804909</v>
      </c>
      <c r="B398" s="60" t="s">
        <v>747</v>
      </c>
      <c r="C398" s="60" t="s">
        <v>303</v>
      </c>
      <c r="D398" s="60" t="s">
        <v>304</v>
      </c>
      <c r="E398" s="53">
        <v>230</v>
      </c>
      <c r="F398" s="60" t="s">
        <v>305</v>
      </c>
      <c r="G398" s="60" t="s">
        <v>77</v>
      </c>
    </row>
    <row r="399" spans="1:7" ht="12.75" customHeight="1" x14ac:dyDescent="0.3">
      <c r="A399" s="54">
        <v>2506654829</v>
      </c>
      <c r="B399" s="60" t="s">
        <v>748</v>
      </c>
      <c r="C399" s="60" t="s">
        <v>105</v>
      </c>
      <c r="D399" s="60" t="s">
        <v>106</v>
      </c>
      <c r="E399" s="53">
        <v>600</v>
      </c>
      <c r="F399" s="60" t="s">
        <v>107</v>
      </c>
      <c r="G399" s="60" t="s">
        <v>77</v>
      </c>
    </row>
    <row r="400" spans="1:7" ht="12.75" customHeight="1" x14ac:dyDescent="0.3">
      <c r="A400" s="54">
        <v>806655639</v>
      </c>
      <c r="B400" s="60" t="s">
        <v>749</v>
      </c>
      <c r="C400" s="60" t="s">
        <v>174</v>
      </c>
      <c r="D400" s="60" t="s">
        <v>175</v>
      </c>
      <c r="E400" s="53">
        <v>220</v>
      </c>
      <c r="F400" s="60" t="s">
        <v>176</v>
      </c>
      <c r="G400" s="60" t="s">
        <v>77</v>
      </c>
    </row>
    <row r="401" spans="1:7" ht="12.75" customHeight="1" x14ac:dyDescent="0.3">
      <c r="A401" s="54">
        <v>2302613269</v>
      </c>
      <c r="B401" s="60" t="s">
        <v>750</v>
      </c>
      <c r="C401" s="60" t="s">
        <v>331</v>
      </c>
      <c r="D401" s="60" t="s">
        <v>84</v>
      </c>
      <c r="E401" s="53">
        <v>101</v>
      </c>
      <c r="F401" s="60" t="s">
        <v>76</v>
      </c>
      <c r="G401" s="60" t="s">
        <v>77</v>
      </c>
    </row>
    <row r="402" spans="1:7" ht="12.75" customHeight="1" x14ac:dyDescent="0.3">
      <c r="A402" s="54">
        <v>1911665319</v>
      </c>
      <c r="B402" s="60" t="s">
        <v>751</v>
      </c>
      <c r="C402" s="60" t="s">
        <v>307</v>
      </c>
      <c r="D402" s="60" t="s">
        <v>165</v>
      </c>
      <c r="E402" s="53">
        <v>110</v>
      </c>
      <c r="F402" s="60" t="s">
        <v>76</v>
      </c>
      <c r="G402" s="60" t="s">
        <v>77</v>
      </c>
    </row>
    <row r="403" spans="1:7" ht="12.75" customHeight="1" x14ac:dyDescent="0.3">
      <c r="A403" s="54">
        <v>1306473089</v>
      </c>
      <c r="B403" s="60" t="s">
        <v>752</v>
      </c>
      <c r="C403" s="60" t="s">
        <v>341</v>
      </c>
      <c r="D403" s="60" t="s">
        <v>342</v>
      </c>
      <c r="E403" s="53">
        <v>220</v>
      </c>
      <c r="F403" s="60" t="s">
        <v>176</v>
      </c>
      <c r="G403" s="60" t="s">
        <v>77</v>
      </c>
    </row>
    <row r="404" spans="1:7" ht="12.75" customHeight="1" x14ac:dyDescent="0.3">
      <c r="A404" s="54">
        <v>2010842459</v>
      </c>
      <c r="B404" s="60" t="s">
        <v>753</v>
      </c>
      <c r="C404" s="60" t="s">
        <v>331</v>
      </c>
      <c r="D404" s="60" t="s">
        <v>84</v>
      </c>
      <c r="E404" s="53">
        <v>101</v>
      </c>
      <c r="F404" s="60" t="s">
        <v>76</v>
      </c>
      <c r="G404" s="60" t="s">
        <v>77</v>
      </c>
    </row>
    <row r="405" spans="1:7" ht="12.75" customHeight="1" x14ac:dyDescent="0.3">
      <c r="A405">
        <v>2004632859</v>
      </c>
      <c r="B405" t="s">
        <v>754</v>
      </c>
      <c r="C405" s="60" t="s">
        <v>755</v>
      </c>
      <c r="D405" s="60" t="s">
        <v>756</v>
      </c>
      <c r="E405" s="53">
        <v>104</v>
      </c>
      <c r="F405" s="60" t="s">
        <v>76</v>
      </c>
      <c r="G405" s="62" t="s">
        <v>757</v>
      </c>
    </row>
    <row r="406" spans="1:7" ht="12.75" customHeight="1" x14ac:dyDescent="0.3">
      <c r="A406" s="54">
        <v>1206617019</v>
      </c>
      <c r="B406" s="60" t="s">
        <v>758</v>
      </c>
      <c r="C406" s="60" t="s">
        <v>331</v>
      </c>
      <c r="D406" s="60" t="s">
        <v>84</v>
      </c>
      <c r="E406" s="53">
        <v>101</v>
      </c>
      <c r="F406" s="60" t="s">
        <v>76</v>
      </c>
      <c r="G406" s="60" t="s">
        <v>77</v>
      </c>
    </row>
    <row r="407" spans="1:7" ht="12.75" customHeight="1" x14ac:dyDescent="0.3">
      <c r="A407" s="54">
        <v>1107753509</v>
      </c>
      <c r="B407" s="60" t="s">
        <v>759</v>
      </c>
      <c r="C407" s="60" t="s">
        <v>74</v>
      </c>
      <c r="D407" s="60" t="s">
        <v>75</v>
      </c>
      <c r="E407" s="53">
        <v>108</v>
      </c>
      <c r="F407" s="60" t="s">
        <v>76</v>
      </c>
      <c r="G407" s="60" t="s">
        <v>77</v>
      </c>
    </row>
    <row r="408" spans="1:7" ht="12.75" customHeight="1" x14ac:dyDescent="0.3">
      <c r="A408" s="54">
        <v>610882969</v>
      </c>
      <c r="B408" s="60" t="s">
        <v>760</v>
      </c>
      <c r="C408" s="60" t="s">
        <v>109</v>
      </c>
      <c r="D408" s="60" t="s">
        <v>110</v>
      </c>
      <c r="E408" s="53">
        <v>600</v>
      </c>
      <c r="F408" s="60" t="s">
        <v>107</v>
      </c>
      <c r="G408" s="60" t="s">
        <v>77</v>
      </c>
    </row>
    <row r="409" spans="1:7" ht="12.75" customHeight="1" x14ac:dyDescent="0.3">
      <c r="A409" s="54">
        <v>1008622129</v>
      </c>
      <c r="B409" s="60" t="s">
        <v>761</v>
      </c>
      <c r="C409" s="60" t="s">
        <v>231</v>
      </c>
      <c r="D409" s="60" t="s">
        <v>232</v>
      </c>
      <c r="E409" s="53">
        <v>210</v>
      </c>
      <c r="F409" s="60" t="s">
        <v>233</v>
      </c>
      <c r="G409" s="60" t="s">
        <v>77</v>
      </c>
    </row>
    <row r="410" spans="1:7" ht="12.75" customHeight="1" x14ac:dyDescent="0.3">
      <c r="A410" s="54">
        <v>2312813049</v>
      </c>
      <c r="B410" s="60" t="s">
        <v>762</v>
      </c>
      <c r="C410" s="60" t="s">
        <v>470</v>
      </c>
      <c r="D410" s="60" t="s">
        <v>471</v>
      </c>
      <c r="E410" s="53">
        <v>900</v>
      </c>
      <c r="F410" s="60" t="s">
        <v>472</v>
      </c>
      <c r="G410" s="60" t="s">
        <v>77</v>
      </c>
    </row>
    <row r="411" spans="1:7" ht="12.75" customHeight="1" x14ac:dyDescent="0.3">
      <c r="A411" s="54">
        <v>608715239</v>
      </c>
      <c r="B411" s="60" t="s">
        <v>763</v>
      </c>
      <c r="C411" s="60" t="s">
        <v>396</v>
      </c>
      <c r="D411" s="60" t="s">
        <v>397</v>
      </c>
      <c r="E411" s="53">
        <v>200</v>
      </c>
      <c r="F411" s="60" t="s">
        <v>145</v>
      </c>
      <c r="G411" s="60" t="s">
        <v>77</v>
      </c>
    </row>
    <row r="412" spans="1:7" ht="12.75" customHeight="1" x14ac:dyDescent="0.3">
      <c r="A412" s="54">
        <v>902733029</v>
      </c>
      <c r="B412" s="60" t="s">
        <v>764</v>
      </c>
      <c r="C412" s="60" t="s">
        <v>93</v>
      </c>
      <c r="D412" s="60" t="s">
        <v>94</v>
      </c>
      <c r="E412" s="53">
        <v>108</v>
      </c>
      <c r="F412" s="60" t="s">
        <v>76</v>
      </c>
      <c r="G412" s="60" t="s">
        <v>77</v>
      </c>
    </row>
    <row r="413" spans="1:7" ht="12.75" customHeight="1" x14ac:dyDescent="0.3">
      <c r="A413" s="54"/>
      <c r="B413" s="60" t="s">
        <v>765</v>
      </c>
      <c r="C413" s="60" t="s">
        <v>83</v>
      </c>
      <c r="D413" s="60" t="s">
        <v>84</v>
      </c>
      <c r="E413" s="53">
        <v>101</v>
      </c>
      <c r="F413" s="60" t="s">
        <v>76</v>
      </c>
      <c r="G413" s="60" t="s">
        <v>77</v>
      </c>
    </row>
    <row r="414" spans="1:7" ht="12.75" customHeight="1" x14ac:dyDescent="0.3">
      <c r="A414" s="54">
        <v>3004513069</v>
      </c>
      <c r="B414" s="60" t="s">
        <v>766</v>
      </c>
      <c r="C414" s="60" t="s">
        <v>429</v>
      </c>
      <c r="D414" s="60" t="s">
        <v>201</v>
      </c>
      <c r="E414" s="53">
        <v>104</v>
      </c>
      <c r="F414" s="60" t="s">
        <v>76</v>
      </c>
      <c r="G414" s="60" t="s">
        <v>77</v>
      </c>
    </row>
    <row r="415" spans="1:7" ht="12.75" customHeight="1" x14ac:dyDescent="0.3">
      <c r="A415" s="54">
        <v>1905543769</v>
      </c>
      <c r="B415" s="60" t="s">
        <v>766</v>
      </c>
      <c r="C415" s="60" t="s">
        <v>647</v>
      </c>
      <c r="D415" s="60" t="s">
        <v>75</v>
      </c>
      <c r="E415" s="53">
        <v>108</v>
      </c>
      <c r="F415" s="60" t="s">
        <v>76</v>
      </c>
      <c r="G415" s="60" t="s">
        <v>77</v>
      </c>
    </row>
    <row r="416" spans="1:7" ht="12.75" customHeight="1" x14ac:dyDescent="0.3">
      <c r="A416" s="54">
        <v>2104553889</v>
      </c>
      <c r="B416" s="60" t="s">
        <v>767</v>
      </c>
      <c r="C416" s="60" t="s">
        <v>768</v>
      </c>
      <c r="D416" s="60" t="s">
        <v>769</v>
      </c>
      <c r="E416" s="53">
        <v>104</v>
      </c>
      <c r="F416" s="60" t="s">
        <v>76</v>
      </c>
      <c r="G416" s="60" t="s">
        <v>77</v>
      </c>
    </row>
    <row r="417" spans="1:7" ht="12.75" customHeight="1" x14ac:dyDescent="0.3">
      <c r="A417" s="54">
        <v>2104593679</v>
      </c>
      <c r="B417" s="60" t="s">
        <v>770</v>
      </c>
      <c r="C417" s="60" t="s">
        <v>274</v>
      </c>
      <c r="D417" s="60" t="s">
        <v>275</v>
      </c>
      <c r="E417" s="53">
        <v>109</v>
      </c>
      <c r="F417" s="60" t="s">
        <v>76</v>
      </c>
      <c r="G417" s="60" t="s">
        <v>77</v>
      </c>
    </row>
    <row r="418" spans="1:7" ht="12.75" customHeight="1" x14ac:dyDescent="0.3">
      <c r="A418" s="54">
        <v>2508704509</v>
      </c>
      <c r="B418" s="60" t="s">
        <v>771</v>
      </c>
      <c r="C418" s="60" t="s">
        <v>152</v>
      </c>
      <c r="D418" s="60" t="s">
        <v>84</v>
      </c>
      <c r="E418" s="53">
        <v>101</v>
      </c>
      <c r="F418" s="60" t="s">
        <v>76</v>
      </c>
      <c r="G418" s="60" t="s">
        <v>77</v>
      </c>
    </row>
    <row r="419" spans="1:7" ht="12.75" customHeight="1" x14ac:dyDescent="0.3">
      <c r="A419" s="54">
        <v>2312685969</v>
      </c>
      <c r="B419" s="60" t="s">
        <v>772</v>
      </c>
      <c r="C419" s="60" t="s">
        <v>331</v>
      </c>
      <c r="D419" s="60" t="s">
        <v>84</v>
      </c>
      <c r="E419" s="53">
        <v>101</v>
      </c>
      <c r="F419" s="60" t="s">
        <v>76</v>
      </c>
      <c r="G419" s="60" t="s">
        <v>77</v>
      </c>
    </row>
    <row r="420" spans="1:7" ht="12.75" customHeight="1" x14ac:dyDescent="0.3">
      <c r="A420" s="54">
        <v>1910484749</v>
      </c>
      <c r="B420" s="60" t="s">
        <v>773</v>
      </c>
      <c r="C420" s="60" t="s">
        <v>152</v>
      </c>
      <c r="D420" s="60" t="s">
        <v>84</v>
      </c>
      <c r="E420" s="53">
        <v>101</v>
      </c>
      <c r="F420" s="60" t="s">
        <v>76</v>
      </c>
      <c r="G420" s="60" t="s">
        <v>77</v>
      </c>
    </row>
    <row r="421" spans="1:7" ht="12.75" customHeight="1" x14ac:dyDescent="0.3">
      <c r="A421" s="54">
        <v>706923249</v>
      </c>
      <c r="B421" s="60" t="s">
        <v>774</v>
      </c>
      <c r="C421" s="60" t="s">
        <v>74</v>
      </c>
      <c r="D421" s="60" t="s">
        <v>75</v>
      </c>
      <c r="E421" s="53">
        <v>108</v>
      </c>
      <c r="F421" s="60" t="s">
        <v>76</v>
      </c>
      <c r="G421" s="60" t="s">
        <v>77</v>
      </c>
    </row>
    <row r="422" spans="1:7" ht="12.75" customHeight="1" x14ac:dyDescent="0.3">
      <c r="A422" s="54">
        <v>1305523239</v>
      </c>
      <c r="B422" s="60" t="s">
        <v>775</v>
      </c>
      <c r="C422" s="60" t="s">
        <v>274</v>
      </c>
      <c r="D422" s="60" t="s">
        <v>275</v>
      </c>
      <c r="E422" s="53">
        <v>109</v>
      </c>
      <c r="F422" s="60" t="s">
        <v>76</v>
      </c>
      <c r="G422" s="60" t="s">
        <v>77</v>
      </c>
    </row>
    <row r="423" spans="1:7" ht="12.75" customHeight="1" x14ac:dyDescent="0.3">
      <c r="A423" s="54">
        <v>912694069</v>
      </c>
      <c r="B423" s="60" t="s">
        <v>776</v>
      </c>
      <c r="C423" s="60" t="s">
        <v>307</v>
      </c>
      <c r="D423" s="60" t="s">
        <v>165</v>
      </c>
      <c r="E423" s="53">
        <v>110</v>
      </c>
      <c r="F423" s="60" t="s">
        <v>76</v>
      </c>
      <c r="G423" s="60" t="s">
        <v>77</v>
      </c>
    </row>
    <row r="424" spans="1:7" ht="12.75" customHeight="1" x14ac:dyDescent="0.3">
      <c r="A424" s="54">
        <v>603595209</v>
      </c>
      <c r="B424" s="60" t="s">
        <v>777</v>
      </c>
      <c r="C424" s="60" t="s">
        <v>778</v>
      </c>
      <c r="D424" s="60" t="s">
        <v>779</v>
      </c>
      <c r="E424" s="53">
        <v>450</v>
      </c>
      <c r="F424" s="60" t="s">
        <v>780</v>
      </c>
      <c r="G424" s="60" t="s">
        <v>77</v>
      </c>
    </row>
    <row r="425" spans="1:7" ht="12.75" customHeight="1" x14ac:dyDescent="0.3">
      <c r="A425" s="54">
        <v>301537749</v>
      </c>
      <c r="B425" s="60" t="s">
        <v>781</v>
      </c>
      <c r="C425" s="60" t="s">
        <v>109</v>
      </c>
      <c r="D425" s="60" t="s">
        <v>110</v>
      </c>
      <c r="E425" s="53">
        <v>600</v>
      </c>
      <c r="F425" s="60" t="s">
        <v>107</v>
      </c>
      <c r="G425" s="60" t="s">
        <v>77</v>
      </c>
    </row>
    <row r="426" spans="1:7" ht="12.75" customHeight="1" x14ac:dyDescent="0.3">
      <c r="A426" s="54">
        <v>1701804539</v>
      </c>
      <c r="B426" s="60" t="s">
        <v>782</v>
      </c>
      <c r="C426" s="60" t="s">
        <v>307</v>
      </c>
      <c r="D426" s="60" t="s">
        <v>165</v>
      </c>
      <c r="E426" s="53">
        <v>110</v>
      </c>
      <c r="F426" s="60" t="s">
        <v>76</v>
      </c>
      <c r="G426" s="60" t="s">
        <v>77</v>
      </c>
    </row>
    <row r="427" spans="1:7" ht="12.75" customHeight="1" x14ac:dyDescent="0.3">
      <c r="A427" s="54">
        <v>3105595989</v>
      </c>
      <c r="B427" s="60" t="s">
        <v>783</v>
      </c>
      <c r="C427" s="60" t="s">
        <v>532</v>
      </c>
      <c r="D427" s="60" t="s">
        <v>533</v>
      </c>
      <c r="E427" s="53">
        <v>108</v>
      </c>
      <c r="F427" s="60" t="s">
        <v>76</v>
      </c>
      <c r="G427" s="60" t="s">
        <v>77</v>
      </c>
    </row>
    <row r="428" spans="1:7" ht="12.75" customHeight="1" x14ac:dyDescent="0.3">
      <c r="A428" s="54">
        <v>1405873119</v>
      </c>
      <c r="B428" s="60" t="s">
        <v>784</v>
      </c>
      <c r="C428" s="60" t="s">
        <v>323</v>
      </c>
      <c r="D428" s="60" t="s">
        <v>324</v>
      </c>
      <c r="E428" s="53">
        <v>101</v>
      </c>
      <c r="F428" s="60" t="s">
        <v>76</v>
      </c>
      <c r="G428" s="60" t="s">
        <v>77</v>
      </c>
    </row>
    <row r="429" spans="1:7" ht="12.75" customHeight="1" x14ac:dyDescent="0.3">
      <c r="A429" s="54">
        <v>301922069</v>
      </c>
      <c r="B429" s="60" t="s">
        <v>785</v>
      </c>
      <c r="C429" s="60" t="s">
        <v>119</v>
      </c>
      <c r="D429" s="60" t="s">
        <v>120</v>
      </c>
      <c r="E429" s="53">
        <v>800</v>
      </c>
      <c r="F429" s="60" t="s">
        <v>121</v>
      </c>
      <c r="G429" s="60" t="s">
        <v>77</v>
      </c>
    </row>
    <row r="430" spans="1:7" ht="12.75" customHeight="1" x14ac:dyDescent="0.3">
      <c r="A430" s="54">
        <v>608602629</v>
      </c>
      <c r="B430" s="60" t="s">
        <v>786</v>
      </c>
      <c r="C430" s="60" t="s">
        <v>148</v>
      </c>
      <c r="D430" s="60" t="s">
        <v>149</v>
      </c>
      <c r="E430" s="53">
        <v>170</v>
      </c>
      <c r="F430" s="60" t="s">
        <v>150</v>
      </c>
      <c r="G430" s="60" t="s">
        <v>77</v>
      </c>
    </row>
    <row r="431" spans="1:7" ht="12.75" customHeight="1" x14ac:dyDescent="0.3">
      <c r="A431" s="54">
        <v>602533079</v>
      </c>
      <c r="B431" s="60" t="s">
        <v>787</v>
      </c>
      <c r="C431" s="60" t="s">
        <v>200</v>
      </c>
      <c r="D431" s="60" t="s">
        <v>201</v>
      </c>
      <c r="E431" s="53">
        <v>104</v>
      </c>
      <c r="F431" s="60" t="s">
        <v>76</v>
      </c>
      <c r="G431" s="60" t="s">
        <v>77</v>
      </c>
    </row>
    <row r="432" spans="1:7" ht="12.75" customHeight="1" x14ac:dyDescent="0.3">
      <c r="A432" s="54">
        <v>2607614989</v>
      </c>
      <c r="B432" s="60" t="s">
        <v>788</v>
      </c>
      <c r="C432" s="60" t="s">
        <v>456</v>
      </c>
      <c r="D432" s="60" t="s">
        <v>87</v>
      </c>
      <c r="E432" s="53">
        <v>270</v>
      </c>
      <c r="F432" s="60" t="s">
        <v>88</v>
      </c>
      <c r="G432" s="60" t="s">
        <v>77</v>
      </c>
    </row>
    <row r="433" spans="1:7" ht="12.75" customHeight="1" x14ac:dyDescent="0.3">
      <c r="A433" s="54">
        <v>908452179</v>
      </c>
      <c r="B433" s="60" t="s">
        <v>789</v>
      </c>
      <c r="C433" s="60" t="s">
        <v>115</v>
      </c>
      <c r="D433" s="60" t="s">
        <v>617</v>
      </c>
      <c r="E433" s="53">
        <v>101</v>
      </c>
      <c r="F433" s="60" t="s">
        <v>76</v>
      </c>
      <c r="G433" s="60" t="s">
        <v>77</v>
      </c>
    </row>
    <row r="434" spans="1:7" ht="12.75" customHeight="1" x14ac:dyDescent="0.3">
      <c r="A434" s="54">
        <v>2409564469</v>
      </c>
      <c r="B434" s="60" t="s">
        <v>790</v>
      </c>
      <c r="C434" s="60" t="s">
        <v>791</v>
      </c>
      <c r="D434" s="60" t="s">
        <v>792</v>
      </c>
      <c r="E434" s="53">
        <v>810</v>
      </c>
      <c r="F434" s="60" t="s">
        <v>370</v>
      </c>
      <c r="G434" s="60" t="s">
        <v>77</v>
      </c>
    </row>
    <row r="435" spans="1:7" ht="12.75" customHeight="1" x14ac:dyDescent="0.3">
      <c r="A435" s="54">
        <v>1301523419</v>
      </c>
      <c r="B435" s="60" t="s">
        <v>793</v>
      </c>
      <c r="C435" s="60" t="s">
        <v>105</v>
      </c>
      <c r="D435" s="60" t="s">
        <v>106</v>
      </c>
      <c r="E435" s="53">
        <v>600</v>
      </c>
      <c r="F435" s="60" t="s">
        <v>107</v>
      </c>
      <c r="G435" s="60" t="s">
        <v>77</v>
      </c>
    </row>
    <row r="436" spans="1:7" ht="12.75" customHeight="1" x14ac:dyDescent="0.3">
      <c r="A436" s="54">
        <v>902612239</v>
      </c>
      <c r="B436" s="60" t="s">
        <v>794</v>
      </c>
      <c r="C436" s="60" t="s">
        <v>795</v>
      </c>
      <c r="D436" s="60" t="s">
        <v>796</v>
      </c>
      <c r="E436" s="53">
        <v>150</v>
      </c>
      <c r="F436" s="60" t="s">
        <v>76</v>
      </c>
      <c r="G436" s="60" t="s">
        <v>77</v>
      </c>
    </row>
    <row r="437" spans="1:7" ht="12.75" customHeight="1" x14ac:dyDescent="0.3">
      <c r="A437" s="54">
        <v>2310813059</v>
      </c>
      <c r="B437" s="60" t="s">
        <v>797</v>
      </c>
      <c r="C437" s="60" t="s">
        <v>798</v>
      </c>
      <c r="D437" s="60" t="s">
        <v>799</v>
      </c>
      <c r="E437" s="53">
        <v>108</v>
      </c>
      <c r="F437" s="60" t="s">
        <v>76</v>
      </c>
      <c r="G437" s="60" t="s">
        <v>77</v>
      </c>
    </row>
    <row r="438" spans="1:7" ht="12.75" customHeight="1" x14ac:dyDescent="0.3">
      <c r="A438" s="54">
        <v>2709923669</v>
      </c>
      <c r="B438" s="60" t="s">
        <v>800</v>
      </c>
      <c r="C438" s="60" t="s">
        <v>105</v>
      </c>
      <c r="D438" s="60" t="s">
        <v>106</v>
      </c>
      <c r="E438" s="53">
        <v>600</v>
      </c>
      <c r="F438" s="60" t="s">
        <v>107</v>
      </c>
      <c r="G438" s="60" t="s">
        <v>77</v>
      </c>
    </row>
    <row r="439" spans="1:7" ht="12.75" customHeight="1" x14ac:dyDescent="0.3">
      <c r="A439" s="54">
        <v>408545929</v>
      </c>
      <c r="B439" s="60" t="s">
        <v>801</v>
      </c>
      <c r="C439" s="60" t="s">
        <v>508</v>
      </c>
      <c r="D439" s="60" t="s">
        <v>509</v>
      </c>
      <c r="E439" s="53">
        <v>101</v>
      </c>
      <c r="F439" s="60" t="s">
        <v>76</v>
      </c>
      <c r="G439" s="60" t="s">
        <v>295</v>
      </c>
    </row>
    <row r="440" spans="1:7" ht="12.75" customHeight="1" x14ac:dyDescent="0.3">
      <c r="A440" s="54">
        <v>1307622639</v>
      </c>
      <c r="B440" s="60" t="s">
        <v>802</v>
      </c>
      <c r="C440" s="60" t="s">
        <v>459</v>
      </c>
      <c r="D440" s="60" t="s">
        <v>460</v>
      </c>
      <c r="E440" s="53">
        <v>103</v>
      </c>
      <c r="F440" s="60" t="s">
        <v>76</v>
      </c>
      <c r="G440" s="60" t="s">
        <v>295</v>
      </c>
    </row>
    <row r="441" spans="1:7" ht="12.75" customHeight="1" x14ac:dyDescent="0.3">
      <c r="A441" s="54">
        <v>1702765159</v>
      </c>
      <c r="B441" s="60" t="s">
        <v>803</v>
      </c>
      <c r="C441" s="60" t="s">
        <v>143</v>
      </c>
      <c r="D441" s="60" t="s">
        <v>144</v>
      </c>
      <c r="E441" s="53">
        <v>203</v>
      </c>
      <c r="F441" s="60" t="s">
        <v>145</v>
      </c>
      <c r="G441" s="60" t="s">
        <v>77</v>
      </c>
    </row>
    <row r="442" spans="1:7" ht="12.75" customHeight="1" x14ac:dyDescent="0.3">
      <c r="A442" s="54">
        <v>2707823109</v>
      </c>
      <c r="B442" s="60" t="s">
        <v>804</v>
      </c>
      <c r="C442" s="60" t="s">
        <v>358</v>
      </c>
      <c r="D442" s="60" t="s">
        <v>359</v>
      </c>
      <c r="E442" s="53">
        <v>201</v>
      </c>
      <c r="F442" s="60" t="s">
        <v>145</v>
      </c>
      <c r="G442" s="60" t="s">
        <v>77</v>
      </c>
    </row>
    <row r="443" spans="1:7" ht="12.75" customHeight="1" x14ac:dyDescent="0.3">
      <c r="A443" s="54">
        <v>2505583259</v>
      </c>
      <c r="B443" s="60" t="s">
        <v>805</v>
      </c>
      <c r="C443" s="60" t="s">
        <v>74</v>
      </c>
      <c r="D443" s="60" t="s">
        <v>75</v>
      </c>
      <c r="E443" s="53">
        <v>108</v>
      </c>
      <c r="F443" s="60" t="s">
        <v>76</v>
      </c>
      <c r="G443" s="60" t="s">
        <v>77</v>
      </c>
    </row>
    <row r="444" spans="1:7" ht="12.75" customHeight="1" x14ac:dyDescent="0.3">
      <c r="A444" s="54">
        <v>1804542929</v>
      </c>
      <c r="B444" s="60" t="s">
        <v>806</v>
      </c>
      <c r="C444" s="60" t="s">
        <v>358</v>
      </c>
      <c r="D444" s="60" t="s">
        <v>359</v>
      </c>
      <c r="E444" s="53">
        <v>201</v>
      </c>
      <c r="F444" s="60" t="s">
        <v>145</v>
      </c>
      <c r="G444" s="60" t="s">
        <v>77</v>
      </c>
    </row>
    <row r="445" spans="1:7" ht="12.75" customHeight="1" x14ac:dyDescent="0.3">
      <c r="A445" s="54">
        <v>2001642459</v>
      </c>
      <c r="B445" s="60" t="s">
        <v>807</v>
      </c>
      <c r="C445" s="60" t="s">
        <v>212</v>
      </c>
      <c r="D445" s="60" t="s">
        <v>194</v>
      </c>
      <c r="E445" s="53">
        <v>108</v>
      </c>
      <c r="F445" s="60" t="s">
        <v>76</v>
      </c>
      <c r="G445" s="60" t="s">
        <v>77</v>
      </c>
    </row>
    <row r="446" spans="1:7" ht="12.75" customHeight="1" x14ac:dyDescent="0.3">
      <c r="A446" s="54"/>
      <c r="B446" s="60" t="s">
        <v>808</v>
      </c>
      <c r="C446" s="60" t="s">
        <v>161</v>
      </c>
      <c r="D446" s="60" t="s">
        <v>162</v>
      </c>
      <c r="E446" s="53">
        <v>101</v>
      </c>
      <c r="F446" s="60" t="s">
        <v>76</v>
      </c>
      <c r="G446" s="60" t="s">
        <v>77</v>
      </c>
    </row>
    <row r="447" spans="1:7" ht="12.75" customHeight="1" x14ac:dyDescent="0.3">
      <c r="A447" s="54">
        <v>1005422189</v>
      </c>
      <c r="B447" s="60" t="s">
        <v>809</v>
      </c>
      <c r="C447" s="60" t="s">
        <v>810</v>
      </c>
      <c r="D447" s="60" t="s">
        <v>811</v>
      </c>
      <c r="E447" s="53">
        <v>105</v>
      </c>
      <c r="F447" s="60" t="s">
        <v>76</v>
      </c>
      <c r="G447" s="60" t="s">
        <v>77</v>
      </c>
    </row>
    <row r="448" spans="1:7" ht="12.75" customHeight="1" x14ac:dyDescent="0.3">
      <c r="A448" s="54">
        <v>1508592479</v>
      </c>
      <c r="B448" s="60" t="s">
        <v>812</v>
      </c>
      <c r="C448" s="60" t="s">
        <v>813</v>
      </c>
      <c r="D448" s="60" t="s">
        <v>814</v>
      </c>
      <c r="E448" s="53">
        <v>108</v>
      </c>
      <c r="F448" s="60" t="s">
        <v>76</v>
      </c>
      <c r="G448" s="60" t="s">
        <v>77</v>
      </c>
    </row>
    <row r="449" spans="1:7" ht="12.75" customHeight="1" x14ac:dyDescent="0.3">
      <c r="A449" s="54">
        <v>2905573999</v>
      </c>
      <c r="B449" s="60" t="s">
        <v>815</v>
      </c>
      <c r="C449" s="60" t="s">
        <v>696</v>
      </c>
      <c r="D449" s="60" t="s">
        <v>697</v>
      </c>
      <c r="E449" s="53">
        <v>600</v>
      </c>
      <c r="F449" s="60" t="s">
        <v>107</v>
      </c>
      <c r="G449" s="60" t="s">
        <v>77</v>
      </c>
    </row>
    <row r="450" spans="1:7" ht="12.75" customHeight="1" x14ac:dyDescent="0.3">
      <c r="A450" s="54">
        <v>1005792949</v>
      </c>
      <c r="B450" s="60" t="s">
        <v>816</v>
      </c>
      <c r="C450" s="60" t="s">
        <v>222</v>
      </c>
      <c r="D450" s="60" t="s">
        <v>223</v>
      </c>
      <c r="E450" s="53">
        <v>201</v>
      </c>
      <c r="F450" s="60" t="s">
        <v>224</v>
      </c>
      <c r="G450" s="60" t="s">
        <v>77</v>
      </c>
    </row>
    <row r="451" spans="1:7" ht="12.6" customHeight="1" x14ac:dyDescent="0.3">
      <c r="A451" s="54">
        <v>2707832959</v>
      </c>
      <c r="B451" s="60" t="s">
        <v>817</v>
      </c>
      <c r="C451" s="60" t="s">
        <v>818</v>
      </c>
      <c r="D451" s="60" t="s">
        <v>819</v>
      </c>
      <c r="E451" s="53">
        <v>112</v>
      </c>
      <c r="F451" s="60" t="s">
        <v>76</v>
      </c>
      <c r="G451" s="60" t="s">
        <v>89</v>
      </c>
    </row>
    <row r="452" spans="1:7" ht="12.75" customHeight="1" x14ac:dyDescent="0.3">
      <c r="A452" s="54">
        <v>608852819</v>
      </c>
      <c r="B452" s="60" t="s">
        <v>820</v>
      </c>
      <c r="C452" s="60" t="s">
        <v>119</v>
      </c>
      <c r="D452" s="60" t="s">
        <v>120</v>
      </c>
      <c r="E452" s="53">
        <v>800</v>
      </c>
      <c r="F452" s="60" t="s">
        <v>121</v>
      </c>
      <c r="G452" s="60" t="s">
        <v>77</v>
      </c>
    </row>
    <row r="453" spans="1:7" ht="12.75" customHeight="1" x14ac:dyDescent="0.3">
      <c r="A453" s="54">
        <v>2801762229</v>
      </c>
      <c r="B453" s="60" t="s">
        <v>821</v>
      </c>
      <c r="C453" s="60" t="s">
        <v>203</v>
      </c>
      <c r="D453" s="60" t="s">
        <v>84</v>
      </c>
      <c r="E453" s="53">
        <v>101</v>
      </c>
      <c r="F453" s="60" t="s">
        <v>76</v>
      </c>
      <c r="G453" s="60" t="s">
        <v>77</v>
      </c>
    </row>
    <row r="454" spans="1:7" ht="12.75" customHeight="1" x14ac:dyDescent="0.3">
      <c r="A454" s="54">
        <v>2707834069</v>
      </c>
      <c r="B454" s="60" t="s">
        <v>822</v>
      </c>
      <c r="C454" s="60" t="s">
        <v>823</v>
      </c>
      <c r="D454" s="60" t="s">
        <v>84</v>
      </c>
      <c r="E454" s="53">
        <v>101</v>
      </c>
      <c r="F454" s="60" t="s">
        <v>76</v>
      </c>
      <c r="G454" s="60" t="s">
        <v>191</v>
      </c>
    </row>
    <row r="455" spans="1:7" ht="12.75" customHeight="1" x14ac:dyDescent="0.3">
      <c r="A455" s="54">
        <v>2929902469</v>
      </c>
      <c r="B455" s="60" t="s">
        <v>824</v>
      </c>
      <c r="C455" s="60" t="s">
        <v>372</v>
      </c>
      <c r="D455" s="60" t="s">
        <v>84</v>
      </c>
      <c r="E455" s="53">
        <v>101</v>
      </c>
      <c r="F455" s="60" t="s">
        <v>76</v>
      </c>
      <c r="G455" s="60" t="s">
        <v>77</v>
      </c>
    </row>
    <row r="456" spans="1:7" ht="12.75" customHeight="1" x14ac:dyDescent="0.3">
      <c r="A456" s="54">
        <v>1807823469</v>
      </c>
      <c r="B456" s="60" t="s">
        <v>825</v>
      </c>
      <c r="C456" s="60" t="s">
        <v>508</v>
      </c>
      <c r="D456" s="60" t="s">
        <v>509</v>
      </c>
      <c r="E456" s="53">
        <v>101</v>
      </c>
      <c r="F456" s="60" t="s">
        <v>76</v>
      </c>
      <c r="G456" s="60" t="s">
        <v>295</v>
      </c>
    </row>
    <row r="457" spans="1:7" ht="12.75" customHeight="1" x14ac:dyDescent="0.3">
      <c r="A457" s="54">
        <v>1702595059</v>
      </c>
      <c r="B457" s="60" t="s">
        <v>826</v>
      </c>
      <c r="C457" s="60" t="s">
        <v>105</v>
      </c>
      <c r="D457" s="60" t="s">
        <v>106</v>
      </c>
      <c r="E457" s="53">
        <v>600</v>
      </c>
      <c r="F457" s="60" t="s">
        <v>107</v>
      </c>
      <c r="G457" s="60" t="s">
        <v>77</v>
      </c>
    </row>
    <row r="458" spans="1:7" ht="12.75" customHeight="1" x14ac:dyDescent="0.3">
      <c r="A458" s="54">
        <v>2901612589</v>
      </c>
      <c r="B458" s="60" t="s">
        <v>827</v>
      </c>
      <c r="C458" s="60" t="s">
        <v>93</v>
      </c>
      <c r="D458" s="60" t="s">
        <v>94</v>
      </c>
      <c r="E458" s="53">
        <v>108</v>
      </c>
      <c r="F458" s="60" t="s">
        <v>76</v>
      </c>
      <c r="G458" s="60" t="s">
        <v>77</v>
      </c>
    </row>
    <row r="459" spans="1:7" ht="12.75" customHeight="1" x14ac:dyDescent="0.3">
      <c r="A459" s="54">
        <v>2810456879</v>
      </c>
      <c r="B459" s="60" t="s">
        <v>828</v>
      </c>
      <c r="C459" s="60" t="s">
        <v>402</v>
      </c>
      <c r="D459" s="60" t="s">
        <v>403</v>
      </c>
      <c r="E459" s="53">
        <v>108</v>
      </c>
      <c r="F459" s="60" t="s">
        <v>76</v>
      </c>
      <c r="G459" s="60" t="s">
        <v>77</v>
      </c>
    </row>
    <row r="460" spans="1:7" ht="12.75" customHeight="1" x14ac:dyDescent="0.3">
      <c r="A460" s="54">
        <v>1608524539</v>
      </c>
      <c r="B460" s="60" t="s">
        <v>829</v>
      </c>
      <c r="C460" s="60" t="s">
        <v>311</v>
      </c>
      <c r="D460" s="60" t="s">
        <v>312</v>
      </c>
      <c r="E460" s="53">
        <v>101</v>
      </c>
      <c r="F460" s="60" t="s">
        <v>76</v>
      </c>
      <c r="G460" s="60" t="s">
        <v>77</v>
      </c>
    </row>
    <row r="461" spans="1:7" ht="12.75" customHeight="1" x14ac:dyDescent="0.3">
      <c r="A461" s="54">
        <v>2105713459</v>
      </c>
      <c r="B461" s="60" t="s">
        <v>829</v>
      </c>
      <c r="C461" s="60" t="s">
        <v>256</v>
      </c>
      <c r="D461" s="60" t="s">
        <v>257</v>
      </c>
      <c r="E461" s="53">
        <v>108</v>
      </c>
      <c r="F461" s="60" t="s">
        <v>76</v>
      </c>
      <c r="G461" s="60" t="s">
        <v>77</v>
      </c>
    </row>
    <row r="462" spans="1:7" ht="12.75" customHeight="1" x14ac:dyDescent="0.3">
      <c r="A462" s="54">
        <v>810673419</v>
      </c>
      <c r="B462" s="60" t="s">
        <v>830</v>
      </c>
      <c r="C462" s="60" t="s">
        <v>200</v>
      </c>
      <c r="D462" s="60" t="s">
        <v>201</v>
      </c>
      <c r="E462" s="53">
        <v>104</v>
      </c>
      <c r="F462" s="60" t="s">
        <v>76</v>
      </c>
      <c r="G462" s="60" t="s">
        <v>77</v>
      </c>
    </row>
    <row r="463" spans="1:7" ht="12.75" customHeight="1" x14ac:dyDescent="0.3">
      <c r="A463" s="54">
        <v>1801522299</v>
      </c>
      <c r="B463" s="60" t="s">
        <v>831</v>
      </c>
      <c r="C463" s="60" t="s">
        <v>832</v>
      </c>
      <c r="D463" s="60" t="s">
        <v>84</v>
      </c>
      <c r="E463" s="53">
        <v>101</v>
      </c>
      <c r="F463" s="60" t="s">
        <v>76</v>
      </c>
      <c r="G463" s="60" t="s">
        <v>77</v>
      </c>
    </row>
    <row r="464" spans="1:7" ht="12.75" customHeight="1" x14ac:dyDescent="0.3">
      <c r="A464" s="54">
        <v>2901858589</v>
      </c>
      <c r="B464" s="60" t="s">
        <v>833</v>
      </c>
      <c r="C464" s="60" t="s">
        <v>372</v>
      </c>
      <c r="D464" s="60" t="s">
        <v>84</v>
      </c>
      <c r="E464" s="53">
        <v>101</v>
      </c>
      <c r="F464" s="60" t="s">
        <v>76</v>
      </c>
      <c r="G464" s="60" t="s">
        <v>77</v>
      </c>
    </row>
    <row r="465" spans="1:7" ht="12.75" customHeight="1" x14ac:dyDescent="0.3">
      <c r="A465" s="54">
        <v>204683869</v>
      </c>
      <c r="B465" s="60" t="s">
        <v>834</v>
      </c>
      <c r="C465" s="60" t="s">
        <v>366</v>
      </c>
      <c r="D465" s="60" t="s">
        <v>75</v>
      </c>
      <c r="E465" s="53">
        <v>108</v>
      </c>
      <c r="F465" s="60" t="s">
        <v>76</v>
      </c>
      <c r="G465" s="60" t="s">
        <v>77</v>
      </c>
    </row>
    <row r="466" spans="1:7" ht="12.75" customHeight="1" x14ac:dyDescent="0.3">
      <c r="A466" s="54">
        <v>2705572529</v>
      </c>
      <c r="B466" s="60" t="s">
        <v>835</v>
      </c>
      <c r="C466" s="60" t="s">
        <v>331</v>
      </c>
      <c r="D466" s="60" t="s">
        <v>84</v>
      </c>
      <c r="E466" s="53">
        <v>101</v>
      </c>
      <c r="F466" s="60" t="s">
        <v>76</v>
      </c>
      <c r="G466" s="60" t="s">
        <v>77</v>
      </c>
    </row>
    <row r="467" spans="1:7" ht="12.75" customHeight="1" x14ac:dyDescent="0.3">
      <c r="A467" s="54">
        <v>2209922849</v>
      </c>
      <c r="B467" s="60" t="s">
        <v>836</v>
      </c>
      <c r="C467" s="60" t="s">
        <v>335</v>
      </c>
      <c r="D467" s="60" t="s">
        <v>84</v>
      </c>
      <c r="E467" s="53">
        <v>101</v>
      </c>
      <c r="F467" s="60" t="s">
        <v>76</v>
      </c>
      <c r="G467" s="60" t="s">
        <v>77</v>
      </c>
    </row>
    <row r="468" spans="1:7" ht="12.75" customHeight="1" x14ac:dyDescent="0.3">
      <c r="A468" s="54">
        <v>1901774759</v>
      </c>
      <c r="B468" s="60" t="s">
        <v>837</v>
      </c>
      <c r="C468" s="60" t="s">
        <v>152</v>
      </c>
      <c r="D468" s="60" t="s">
        <v>84</v>
      </c>
      <c r="E468" s="53">
        <v>101</v>
      </c>
      <c r="F468" s="60" t="s">
        <v>76</v>
      </c>
      <c r="G468" s="60" t="s">
        <v>77</v>
      </c>
    </row>
    <row r="469" spans="1:7" ht="12.75" customHeight="1" x14ac:dyDescent="0.3">
      <c r="A469" s="54">
        <v>1805715829</v>
      </c>
      <c r="B469" s="60" t="s">
        <v>838</v>
      </c>
      <c r="C469" s="60" t="s">
        <v>429</v>
      </c>
      <c r="D469" s="60" t="s">
        <v>201</v>
      </c>
      <c r="E469" s="53">
        <v>104</v>
      </c>
      <c r="F469" s="60" t="s">
        <v>76</v>
      </c>
      <c r="G469" s="60" t="s">
        <v>77</v>
      </c>
    </row>
    <row r="470" spans="1:7" ht="12.75" customHeight="1" x14ac:dyDescent="0.3">
      <c r="A470" s="54">
        <v>1610913089</v>
      </c>
      <c r="B470" s="60" t="s">
        <v>839</v>
      </c>
      <c r="C470" s="60" t="s">
        <v>309</v>
      </c>
      <c r="D470" s="60" t="s">
        <v>84</v>
      </c>
      <c r="E470" s="53">
        <v>101</v>
      </c>
      <c r="F470" s="60" t="s">
        <v>76</v>
      </c>
      <c r="G470" s="60" t="s">
        <v>77</v>
      </c>
    </row>
    <row r="471" spans="1:7" ht="12.75" customHeight="1" x14ac:dyDescent="0.3">
      <c r="A471" s="54">
        <v>2201866289</v>
      </c>
      <c r="B471" s="60" t="s">
        <v>840</v>
      </c>
      <c r="C471" s="60" t="s">
        <v>429</v>
      </c>
      <c r="D471" s="60" t="s">
        <v>201</v>
      </c>
      <c r="E471" s="53">
        <v>104</v>
      </c>
      <c r="F471" s="60" t="s">
        <v>76</v>
      </c>
      <c r="G471" s="60" t="s">
        <v>77</v>
      </c>
    </row>
    <row r="472" spans="1:7" ht="12.75" customHeight="1" x14ac:dyDescent="0.3">
      <c r="A472" s="54">
        <v>2204893459</v>
      </c>
      <c r="B472" s="60" t="s">
        <v>841</v>
      </c>
      <c r="C472" s="60" t="s">
        <v>355</v>
      </c>
      <c r="D472" s="60" t="s">
        <v>356</v>
      </c>
      <c r="E472" s="53">
        <v>201</v>
      </c>
      <c r="F472" s="60" t="s">
        <v>145</v>
      </c>
      <c r="G472" s="60" t="s">
        <v>77</v>
      </c>
    </row>
    <row r="473" spans="1:7" ht="12.75" customHeight="1" x14ac:dyDescent="0.3">
      <c r="A473" s="54">
        <v>508735609</v>
      </c>
      <c r="B473" s="60" t="s">
        <v>842</v>
      </c>
      <c r="C473" s="60" t="s">
        <v>307</v>
      </c>
      <c r="D473" s="60" t="s">
        <v>165</v>
      </c>
      <c r="E473" s="53">
        <v>110</v>
      </c>
      <c r="F473" s="60" t="s">
        <v>76</v>
      </c>
      <c r="G473" s="60" t="s">
        <v>77</v>
      </c>
    </row>
    <row r="474" spans="1:7" ht="12.75" customHeight="1" x14ac:dyDescent="0.3">
      <c r="A474" s="54"/>
      <c r="B474" s="60" t="s">
        <v>843</v>
      </c>
      <c r="C474" s="60" t="s">
        <v>83</v>
      </c>
      <c r="D474" s="60" t="s">
        <v>84</v>
      </c>
      <c r="E474" s="53">
        <v>101</v>
      </c>
      <c r="F474" s="60" t="s">
        <v>76</v>
      </c>
      <c r="G474" s="60" t="s">
        <v>77</v>
      </c>
    </row>
    <row r="475" spans="1:7" ht="12.75" customHeight="1" x14ac:dyDescent="0.3">
      <c r="A475" s="54">
        <v>806575959</v>
      </c>
      <c r="B475" s="60" t="s">
        <v>844</v>
      </c>
      <c r="C475" s="60" t="s">
        <v>203</v>
      </c>
      <c r="D475" s="60" t="s">
        <v>84</v>
      </c>
      <c r="E475" s="53">
        <v>101</v>
      </c>
      <c r="F475" s="60" t="s">
        <v>76</v>
      </c>
      <c r="G475" s="60" t="s">
        <v>77</v>
      </c>
    </row>
    <row r="476" spans="1:7" ht="12.75" customHeight="1" x14ac:dyDescent="0.3">
      <c r="A476" s="54">
        <v>1904655519</v>
      </c>
      <c r="B476" s="60" t="s">
        <v>845</v>
      </c>
      <c r="C476" s="60" t="s">
        <v>101</v>
      </c>
      <c r="D476" s="60" t="s">
        <v>102</v>
      </c>
      <c r="E476" s="53">
        <v>105</v>
      </c>
      <c r="F476" s="60" t="s">
        <v>76</v>
      </c>
      <c r="G476" s="60" t="s">
        <v>77</v>
      </c>
    </row>
    <row r="477" spans="1:7" ht="12.75" customHeight="1" x14ac:dyDescent="0.3">
      <c r="A477" s="54">
        <v>2807637569</v>
      </c>
      <c r="B477" s="60" t="s">
        <v>846</v>
      </c>
      <c r="C477" s="60" t="s">
        <v>456</v>
      </c>
      <c r="D477" s="60" t="s">
        <v>87</v>
      </c>
      <c r="E477" s="53">
        <v>270</v>
      </c>
      <c r="F477" s="60" t="s">
        <v>88</v>
      </c>
      <c r="G477" s="60" t="s">
        <v>77</v>
      </c>
    </row>
    <row r="478" spans="1:7" ht="12.75" customHeight="1" x14ac:dyDescent="0.3">
      <c r="A478" s="54">
        <v>2306552439</v>
      </c>
      <c r="B478" s="60" t="s">
        <v>847</v>
      </c>
      <c r="C478" s="60" t="s">
        <v>91</v>
      </c>
      <c r="D478" s="60" t="s">
        <v>84</v>
      </c>
      <c r="E478" s="53">
        <v>101</v>
      </c>
      <c r="F478" s="60" t="s">
        <v>76</v>
      </c>
      <c r="G478" s="60" t="s">
        <v>77</v>
      </c>
    </row>
    <row r="479" spans="1:7" ht="12.75" customHeight="1" x14ac:dyDescent="0.3">
      <c r="A479" s="54">
        <v>2904775149</v>
      </c>
      <c r="B479" s="60" t="s">
        <v>848</v>
      </c>
      <c r="C479" s="60" t="s">
        <v>589</v>
      </c>
      <c r="D479" s="60" t="s">
        <v>590</v>
      </c>
      <c r="E479" s="53">
        <v>110</v>
      </c>
      <c r="F479" s="60" t="s">
        <v>76</v>
      </c>
      <c r="G479" s="60" t="s">
        <v>77</v>
      </c>
    </row>
    <row r="480" spans="1:7" ht="12.75" customHeight="1" x14ac:dyDescent="0.3">
      <c r="A480" s="54">
        <v>1905723749</v>
      </c>
      <c r="B480" s="60" t="s">
        <v>849</v>
      </c>
      <c r="C480" s="60" t="s">
        <v>850</v>
      </c>
      <c r="D480" s="60" t="s">
        <v>851</v>
      </c>
      <c r="E480" s="53">
        <v>101</v>
      </c>
      <c r="F480" s="60" t="s">
        <v>76</v>
      </c>
      <c r="G480" s="60" t="s">
        <v>77</v>
      </c>
    </row>
    <row r="481" spans="1:7" ht="12.75" customHeight="1" x14ac:dyDescent="0.3">
      <c r="A481" s="54">
        <v>3003713109</v>
      </c>
      <c r="B481" s="60" t="s">
        <v>852</v>
      </c>
      <c r="C481" s="60" t="s">
        <v>366</v>
      </c>
      <c r="D481" s="60" t="s">
        <v>75</v>
      </c>
      <c r="E481" s="53">
        <v>108</v>
      </c>
      <c r="F481" s="60" t="s">
        <v>76</v>
      </c>
      <c r="G481" s="60" t="s">
        <v>77</v>
      </c>
    </row>
    <row r="482" spans="1:7" ht="12.75" customHeight="1" x14ac:dyDescent="0.3">
      <c r="A482" s="54">
        <v>1806764819</v>
      </c>
      <c r="B482" s="60" t="s">
        <v>853</v>
      </c>
      <c r="C482" s="60" t="s">
        <v>372</v>
      </c>
      <c r="D482" s="60" t="s">
        <v>84</v>
      </c>
      <c r="E482" s="53">
        <v>101</v>
      </c>
      <c r="F482" s="60" t="s">
        <v>76</v>
      </c>
      <c r="G482" s="60" t="s">
        <v>77</v>
      </c>
    </row>
    <row r="483" spans="1:7" ht="12.75" customHeight="1" x14ac:dyDescent="0.3">
      <c r="A483" s="54">
        <v>2311586189</v>
      </c>
      <c r="B483" s="60" t="s">
        <v>854</v>
      </c>
      <c r="C483" s="60" t="s">
        <v>470</v>
      </c>
      <c r="D483" s="60" t="s">
        <v>471</v>
      </c>
      <c r="E483" s="53">
        <v>900</v>
      </c>
      <c r="F483" s="60" t="s">
        <v>472</v>
      </c>
      <c r="G483" s="60" t="s">
        <v>77</v>
      </c>
    </row>
    <row r="484" spans="1:7" ht="12.75" customHeight="1" x14ac:dyDescent="0.3">
      <c r="A484" s="54">
        <v>1605724699</v>
      </c>
      <c r="B484" s="60" t="s">
        <v>855</v>
      </c>
      <c r="C484" s="60" t="s">
        <v>366</v>
      </c>
      <c r="D484" s="60" t="s">
        <v>75</v>
      </c>
      <c r="E484" s="53">
        <v>108</v>
      </c>
      <c r="F484" s="60" t="s">
        <v>76</v>
      </c>
      <c r="G484" s="60" t="s">
        <v>77</v>
      </c>
    </row>
    <row r="485" spans="1:7" ht="12.75" customHeight="1" x14ac:dyDescent="0.3">
      <c r="A485" s="54">
        <v>1105922999</v>
      </c>
      <c r="B485" s="60" t="s">
        <v>856</v>
      </c>
      <c r="C485" s="60" t="s">
        <v>857</v>
      </c>
      <c r="D485" s="60" t="s">
        <v>858</v>
      </c>
      <c r="E485" s="53">
        <v>400</v>
      </c>
      <c r="F485" s="60" t="s">
        <v>859</v>
      </c>
      <c r="G485" s="60" t="s">
        <v>77</v>
      </c>
    </row>
    <row r="486" spans="1:7" ht="12.75" customHeight="1" x14ac:dyDescent="0.3">
      <c r="A486" s="54">
        <v>1706743599</v>
      </c>
      <c r="B486" s="60" t="s">
        <v>860</v>
      </c>
      <c r="C486" s="60" t="s">
        <v>83</v>
      </c>
      <c r="D486" s="60" t="s">
        <v>84</v>
      </c>
      <c r="E486" s="53">
        <v>101</v>
      </c>
      <c r="F486" s="60" t="s">
        <v>76</v>
      </c>
      <c r="G486" s="60" t="s">
        <v>77</v>
      </c>
    </row>
    <row r="487" spans="1:7" ht="12.75" customHeight="1" x14ac:dyDescent="0.3">
      <c r="A487" s="54">
        <v>1906914629</v>
      </c>
      <c r="B487" s="60" t="s">
        <v>861</v>
      </c>
      <c r="C487" s="60" t="s">
        <v>139</v>
      </c>
      <c r="D487" s="60" t="s">
        <v>140</v>
      </c>
      <c r="E487" s="53">
        <v>400</v>
      </c>
      <c r="F487" s="60" t="s">
        <v>141</v>
      </c>
      <c r="G487" s="60" t="s">
        <v>77</v>
      </c>
    </row>
    <row r="488" spans="1:7" ht="12.75" customHeight="1" x14ac:dyDescent="0.3">
      <c r="A488" s="54">
        <v>605714069</v>
      </c>
      <c r="B488" s="60" t="s">
        <v>862</v>
      </c>
      <c r="C488" s="60" t="s">
        <v>93</v>
      </c>
      <c r="D488" s="60" t="s">
        <v>94</v>
      </c>
      <c r="E488" s="53">
        <v>108</v>
      </c>
      <c r="F488" s="60" t="s">
        <v>76</v>
      </c>
      <c r="G488" s="60" t="s">
        <v>77</v>
      </c>
    </row>
    <row r="489" spans="1:7" ht="12.75" customHeight="1" x14ac:dyDescent="0.3">
      <c r="A489" s="54">
        <v>2811827149</v>
      </c>
      <c r="B489" s="60" t="s">
        <v>863</v>
      </c>
      <c r="C489" s="60" t="s">
        <v>429</v>
      </c>
      <c r="D489" s="60" t="s">
        <v>201</v>
      </c>
      <c r="E489" s="53">
        <v>104</v>
      </c>
      <c r="F489" s="60" t="s">
        <v>76</v>
      </c>
      <c r="G489" s="60" t="s">
        <v>77</v>
      </c>
    </row>
    <row r="490" spans="1:7" ht="12.75" customHeight="1" x14ac:dyDescent="0.3">
      <c r="A490" s="54">
        <v>1504587149</v>
      </c>
      <c r="B490" s="60" t="s">
        <v>864</v>
      </c>
      <c r="C490" s="60" t="s">
        <v>725</v>
      </c>
      <c r="D490" s="60" t="s">
        <v>726</v>
      </c>
      <c r="E490" s="53">
        <v>101</v>
      </c>
      <c r="F490" s="60" t="s">
        <v>76</v>
      </c>
      <c r="G490" s="60" t="s">
        <v>77</v>
      </c>
    </row>
    <row r="491" spans="1:7" ht="12.75" customHeight="1" x14ac:dyDescent="0.3">
      <c r="A491" s="54">
        <v>1106575369</v>
      </c>
      <c r="B491" s="60" t="s">
        <v>864</v>
      </c>
      <c r="C491" s="60" t="s">
        <v>456</v>
      </c>
      <c r="D491" s="60" t="s">
        <v>87</v>
      </c>
      <c r="E491" s="53">
        <v>270</v>
      </c>
      <c r="F491" s="60" t="s">
        <v>88</v>
      </c>
      <c r="G491" s="60" t="s">
        <v>77</v>
      </c>
    </row>
    <row r="492" spans="1:7" ht="12.75" customHeight="1" x14ac:dyDescent="0.3">
      <c r="A492" s="54">
        <v>311532399</v>
      </c>
      <c r="B492" s="60" t="s">
        <v>865</v>
      </c>
      <c r="C492" s="60" t="s">
        <v>91</v>
      </c>
      <c r="D492" s="60" t="s">
        <v>84</v>
      </c>
      <c r="E492" s="53">
        <v>101</v>
      </c>
      <c r="F492" s="60" t="s">
        <v>76</v>
      </c>
      <c r="G492" s="60" t="s">
        <v>77</v>
      </c>
    </row>
    <row r="493" spans="1:7" ht="12.75" customHeight="1" x14ac:dyDescent="0.3">
      <c r="A493" s="54">
        <v>103765059</v>
      </c>
      <c r="B493" s="60" t="s">
        <v>866</v>
      </c>
      <c r="C493" s="60" t="s">
        <v>867</v>
      </c>
      <c r="D493" s="60" t="s">
        <v>732</v>
      </c>
      <c r="E493" s="53">
        <v>105</v>
      </c>
      <c r="F493" s="60" t="s">
        <v>76</v>
      </c>
      <c r="G493" s="60" t="s">
        <v>77</v>
      </c>
    </row>
    <row r="494" spans="1:7" ht="12.75" customHeight="1" x14ac:dyDescent="0.3">
      <c r="A494" s="54">
        <v>1302872129</v>
      </c>
      <c r="B494" s="60" t="s">
        <v>868</v>
      </c>
      <c r="C494" s="60" t="s">
        <v>372</v>
      </c>
      <c r="D494" s="60" t="s">
        <v>84</v>
      </c>
      <c r="E494" s="53">
        <v>101</v>
      </c>
      <c r="F494" s="60" t="s">
        <v>76</v>
      </c>
      <c r="G494" s="60" t="s">
        <v>77</v>
      </c>
    </row>
    <row r="495" spans="1:7" ht="12.75" customHeight="1" x14ac:dyDescent="0.3">
      <c r="A495" s="54">
        <v>2302582879</v>
      </c>
      <c r="B495" s="60" t="s">
        <v>869</v>
      </c>
      <c r="C495" s="60" t="s">
        <v>335</v>
      </c>
      <c r="D495" s="60" t="s">
        <v>84</v>
      </c>
      <c r="E495" s="53">
        <v>101</v>
      </c>
      <c r="F495" s="60" t="s">
        <v>76</v>
      </c>
      <c r="G495" s="60" t="s">
        <v>77</v>
      </c>
    </row>
    <row r="496" spans="1:7" ht="12.75" customHeight="1" x14ac:dyDescent="0.3">
      <c r="A496" s="54"/>
      <c r="B496" s="60" t="s">
        <v>870</v>
      </c>
      <c r="C496" s="60" t="s">
        <v>129</v>
      </c>
      <c r="D496" s="60" t="s">
        <v>130</v>
      </c>
      <c r="E496" s="53">
        <v>700</v>
      </c>
      <c r="F496" s="60" t="s">
        <v>131</v>
      </c>
      <c r="G496" s="60" t="s">
        <v>77</v>
      </c>
    </row>
    <row r="497" spans="1:7" ht="12.75" customHeight="1" x14ac:dyDescent="0.3">
      <c r="A497" s="54">
        <v>2802593309</v>
      </c>
      <c r="B497" s="60" t="s">
        <v>871</v>
      </c>
      <c r="C497" s="60" t="s">
        <v>372</v>
      </c>
      <c r="D497" s="60" t="s">
        <v>84</v>
      </c>
      <c r="E497" s="53">
        <v>101</v>
      </c>
      <c r="F497" s="60" t="s">
        <v>76</v>
      </c>
      <c r="G497" s="60" t="s">
        <v>77</v>
      </c>
    </row>
    <row r="498" spans="1:7" ht="12.75" customHeight="1" x14ac:dyDescent="0.3">
      <c r="A498" s="54">
        <v>2210525609</v>
      </c>
      <c r="B498" s="60" t="s">
        <v>872</v>
      </c>
      <c r="C498" s="60" t="s">
        <v>91</v>
      </c>
      <c r="D498" s="60" t="s">
        <v>84</v>
      </c>
      <c r="E498" s="53">
        <v>101</v>
      </c>
      <c r="F498" s="60" t="s">
        <v>76</v>
      </c>
      <c r="G498" s="60" t="s">
        <v>77</v>
      </c>
    </row>
    <row r="499" spans="1:7" ht="12.75" customHeight="1" x14ac:dyDescent="0.3">
      <c r="A499" s="54">
        <v>811525869</v>
      </c>
      <c r="B499" s="60" t="s">
        <v>873</v>
      </c>
      <c r="C499" s="60" t="s">
        <v>396</v>
      </c>
      <c r="D499" s="60" t="s">
        <v>397</v>
      </c>
      <c r="E499" s="53">
        <v>200</v>
      </c>
      <c r="F499" s="60" t="s">
        <v>145</v>
      </c>
      <c r="G499" s="60" t="s">
        <v>77</v>
      </c>
    </row>
    <row r="500" spans="1:7" ht="12.75" customHeight="1" x14ac:dyDescent="0.3">
      <c r="A500" s="54">
        <v>2207664629</v>
      </c>
      <c r="B500" s="60" t="s">
        <v>874</v>
      </c>
      <c r="C500" s="60" t="s">
        <v>875</v>
      </c>
      <c r="D500" s="60" t="s">
        <v>876</v>
      </c>
      <c r="E500" s="53">
        <v>101</v>
      </c>
      <c r="F500" s="60" t="s">
        <v>76</v>
      </c>
      <c r="G500" s="60" t="s">
        <v>77</v>
      </c>
    </row>
    <row r="501" spans="1:7" ht="12.75" customHeight="1" x14ac:dyDescent="0.3">
      <c r="A501" s="54">
        <v>501535259</v>
      </c>
      <c r="B501" s="60" t="s">
        <v>877</v>
      </c>
      <c r="C501" s="60" t="s">
        <v>366</v>
      </c>
      <c r="D501" s="60" t="s">
        <v>75</v>
      </c>
      <c r="E501" s="53">
        <v>108</v>
      </c>
      <c r="F501" s="60" t="s">
        <v>76</v>
      </c>
      <c r="G501" s="60" t="s">
        <v>77</v>
      </c>
    </row>
    <row r="502" spans="1:7" ht="12.75" customHeight="1" x14ac:dyDescent="0.3">
      <c r="A502" s="54">
        <v>1904814689</v>
      </c>
      <c r="B502" s="60" t="s">
        <v>878</v>
      </c>
      <c r="C502" s="60" t="s">
        <v>418</v>
      </c>
      <c r="D502" s="60" t="s">
        <v>419</v>
      </c>
      <c r="E502" s="53">
        <v>110</v>
      </c>
      <c r="F502" s="60" t="s">
        <v>76</v>
      </c>
      <c r="G502" s="60" t="s">
        <v>77</v>
      </c>
    </row>
    <row r="503" spans="1:7" ht="12.75" customHeight="1" x14ac:dyDescent="0.3">
      <c r="A503" s="54">
        <v>1111755199</v>
      </c>
      <c r="B503" s="60" t="s">
        <v>879</v>
      </c>
      <c r="C503" s="60" t="s">
        <v>152</v>
      </c>
      <c r="D503" s="60" t="s">
        <v>84</v>
      </c>
      <c r="E503" s="53">
        <v>101</v>
      </c>
      <c r="F503" s="60" t="s">
        <v>76</v>
      </c>
      <c r="G503" s="60" t="s">
        <v>77</v>
      </c>
    </row>
    <row r="504" spans="1:7" ht="12.75" customHeight="1" x14ac:dyDescent="0.3">
      <c r="A504" s="54">
        <v>2603862479</v>
      </c>
      <c r="B504" s="60" t="s">
        <v>880</v>
      </c>
      <c r="C504" s="60" t="s">
        <v>429</v>
      </c>
      <c r="D504" s="60" t="s">
        <v>201</v>
      </c>
      <c r="E504" s="53">
        <v>104</v>
      </c>
      <c r="F504" s="60" t="s">
        <v>76</v>
      </c>
      <c r="G504" s="60" t="s">
        <v>77</v>
      </c>
    </row>
    <row r="505" spans="1:7" ht="12.75" customHeight="1" x14ac:dyDescent="0.3">
      <c r="A505" s="54">
        <v>1008862439</v>
      </c>
      <c r="B505" s="60" t="s">
        <v>881</v>
      </c>
      <c r="C505" s="60" t="s">
        <v>109</v>
      </c>
      <c r="D505" s="60" t="s">
        <v>110</v>
      </c>
      <c r="E505" s="53">
        <v>600</v>
      </c>
      <c r="F505" s="60" t="s">
        <v>107</v>
      </c>
      <c r="G505" s="60" t="s">
        <v>77</v>
      </c>
    </row>
    <row r="506" spans="1:7" ht="12.75" customHeight="1" x14ac:dyDescent="0.3">
      <c r="A506" s="54">
        <v>2506522759</v>
      </c>
      <c r="B506" s="60" t="s">
        <v>882</v>
      </c>
      <c r="C506" s="60" t="s">
        <v>456</v>
      </c>
      <c r="D506" s="60" t="s">
        <v>87</v>
      </c>
      <c r="E506" s="53">
        <v>270</v>
      </c>
      <c r="F506" s="60" t="s">
        <v>88</v>
      </c>
      <c r="G506" s="60" t="s">
        <v>77</v>
      </c>
    </row>
    <row r="507" spans="1:7" ht="12.75" customHeight="1" x14ac:dyDescent="0.3">
      <c r="A507" s="54">
        <v>1502842369</v>
      </c>
      <c r="B507" s="60" t="s">
        <v>883</v>
      </c>
      <c r="C507" s="60" t="s">
        <v>112</v>
      </c>
      <c r="D507" s="60" t="s">
        <v>113</v>
      </c>
      <c r="E507" s="53">
        <v>103</v>
      </c>
      <c r="F507" s="60" t="s">
        <v>76</v>
      </c>
      <c r="G507" s="60" t="s">
        <v>77</v>
      </c>
    </row>
    <row r="508" spans="1:7" ht="12.75" customHeight="1" x14ac:dyDescent="0.3">
      <c r="A508" s="54">
        <v>1309613719</v>
      </c>
      <c r="B508" s="60" t="s">
        <v>884</v>
      </c>
      <c r="C508" s="60" t="s">
        <v>247</v>
      </c>
      <c r="D508" s="60" t="s">
        <v>182</v>
      </c>
      <c r="E508" s="53">
        <v>101</v>
      </c>
      <c r="F508" s="60" t="s">
        <v>76</v>
      </c>
      <c r="G508" s="60" t="s">
        <v>77</v>
      </c>
    </row>
    <row r="509" spans="1:7" ht="12.75" customHeight="1" x14ac:dyDescent="0.3">
      <c r="A509" s="54">
        <v>1409502469</v>
      </c>
      <c r="B509" s="60" t="s">
        <v>885</v>
      </c>
      <c r="C509" s="60" t="s">
        <v>331</v>
      </c>
      <c r="D509" s="60" t="s">
        <v>84</v>
      </c>
      <c r="E509" s="53">
        <v>101</v>
      </c>
      <c r="F509" s="60" t="s">
        <v>76</v>
      </c>
      <c r="G509" s="60" t="s">
        <v>77</v>
      </c>
    </row>
    <row r="510" spans="1:7" ht="12.75" customHeight="1" x14ac:dyDescent="0.3">
      <c r="A510" s="54">
        <v>1806685869</v>
      </c>
      <c r="B510" s="60" t="s">
        <v>886</v>
      </c>
      <c r="C510" s="60" t="s">
        <v>331</v>
      </c>
      <c r="D510" s="60" t="s">
        <v>84</v>
      </c>
      <c r="E510" s="53">
        <v>101</v>
      </c>
      <c r="F510" s="60" t="s">
        <v>76</v>
      </c>
      <c r="G510" s="60" t="s">
        <v>77</v>
      </c>
    </row>
    <row r="511" spans="1:7" ht="12.75" customHeight="1" x14ac:dyDescent="0.3">
      <c r="A511" s="54">
        <v>502763689</v>
      </c>
      <c r="B511" s="60" t="s">
        <v>887</v>
      </c>
      <c r="C511" s="60" t="s">
        <v>314</v>
      </c>
      <c r="D511" s="60" t="s">
        <v>315</v>
      </c>
      <c r="E511" s="53">
        <v>300</v>
      </c>
      <c r="F511" s="60" t="s">
        <v>316</v>
      </c>
      <c r="G511" s="60" t="s">
        <v>77</v>
      </c>
    </row>
    <row r="512" spans="1:7" ht="12.75" customHeight="1" x14ac:dyDescent="0.3">
      <c r="A512" s="54">
        <v>1407674849</v>
      </c>
      <c r="B512" s="60" t="s">
        <v>888</v>
      </c>
      <c r="C512" s="60" t="s">
        <v>278</v>
      </c>
      <c r="D512" s="60" t="s">
        <v>75</v>
      </c>
      <c r="E512" s="53">
        <v>108</v>
      </c>
      <c r="F512" s="60" t="s">
        <v>76</v>
      </c>
      <c r="G512" s="60" t="s">
        <v>77</v>
      </c>
    </row>
    <row r="513" spans="1:7" ht="12.75" customHeight="1" x14ac:dyDescent="0.3">
      <c r="A513" s="54">
        <v>1312794349</v>
      </c>
      <c r="B513" s="60" t="s">
        <v>889</v>
      </c>
      <c r="C513" s="60" t="s">
        <v>109</v>
      </c>
      <c r="D513" s="60" t="s">
        <v>110</v>
      </c>
      <c r="E513" s="53">
        <v>600</v>
      </c>
      <c r="F513" s="60" t="s">
        <v>107</v>
      </c>
      <c r="G513" s="60" t="s">
        <v>77</v>
      </c>
    </row>
    <row r="514" spans="1:7" ht="12.75" customHeight="1" x14ac:dyDescent="0.3">
      <c r="A514" s="54">
        <v>301842899</v>
      </c>
      <c r="B514" s="60" t="s">
        <v>890</v>
      </c>
      <c r="C514" s="60" t="s">
        <v>203</v>
      </c>
      <c r="D514" s="60" t="s">
        <v>84</v>
      </c>
      <c r="E514" s="53">
        <v>101</v>
      </c>
      <c r="F514" s="60" t="s">
        <v>76</v>
      </c>
      <c r="G514" s="60" t="s">
        <v>77</v>
      </c>
    </row>
    <row r="515" spans="1:7" ht="12.75" customHeight="1" x14ac:dyDescent="0.3">
      <c r="A515" s="54">
        <v>905903919</v>
      </c>
      <c r="B515" s="60" t="s">
        <v>891</v>
      </c>
      <c r="C515" s="60" t="s">
        <v>243</v>
      </c>
      <c r="D515" s="60" t="s">
        <v>244</v>
      </c>
      <c r="E515" s="53">
        <v>640</v>
      </c>
      <c r="F515" s="60" t="s">
        <v>245</v>
      </c>
      <c r="G515" s="60" t="s">
        <v>77</v>
      </c>
    </row>
    <row r="516" spans="1:7" ht="12.75" customHeight="1" x14ac:dyDescent="0.3">
      <c r="A516" s="54">
        <v>504635839</v>
      </c>
      <c r="B516" s="60" t="s">
        <v>892</v>
      </c>
      <c r="C516" s="60" t="s">
        <v>164</v>
      </c>
      <c r="D516" s="60" t="s">
        <v>416</v>
      </c>
      <c r="E516" s="53">
        <v>110</v>
      </c>
      <c r="F516" s="60" t="s">
        <v>76</v>
      </c>
      <c r="G516" s="60" t="s">
        <v>77</v>
      </c>
    </row>
    <row r="517" spans="1:7" ht="12.75" customHeight="1" x14ac:dyDescent="0.3">
      <c r="A517" s="54">
        <v>3007622639</v>
      </c>
      <c r="B517" s="60" t="s">
        <v>893</v>
      </c>
      <c r="C517" s="60" t="s">
        <v>203</v>
      </c>
      <c r="D517" s="60" t="s">
        <v>84</v>
      </c>
      <c r="E517" s="53">
        <v>101</v>
      </c>
      <c r="F517" s="60" t="s">
        <v>76</v>
      </c>
      <c r="G517" s="60" t="s">
        <v>77</v>
      </c>
    </row>
    <row r="518" spans="1:7" ht="12.75" customHeight="1" x14ac:dyDescent="0.3">
      <c r="A518" s="54">
        <v>1504942149</v>
      </c>
      <c r="B518" s="60" t="s">
        <v>894</v>
      </c>
      <c r="C518" s="60" t="s">
        <v>323</v>
      </c>
      <c r="D518" s="60" t="s">
        <v>324</v>
      </c>
      <c r="E518" s="53">
        <v>101</v>
      </c>
      <c r="F518" s="60" t="s">
        <v>76</v>
      </c>
      <c r="G518" s="60" t="s">
        <v>77</v>
      </c>
    </row>
    <row r="519" spans="1:7" ht="12.75" customHeight="1" x14ac:dyDescent="0.3">
      <c r="A519" s="54">
        <v>1901457199</v>
      </c>
      <c r="B519" s="60" t="s">
        <v>895</v>
      </c>
      <c r="C519" s="60" t="s">
        <v>256</v>
      </c>
      <c r="D519" s="60" t="s">
        <v>257</v>
      </c>
      <c r="E519" s="53">
        <v>108</v>
      </c>
      <c r="F519" s="60" t="s">
        <v>76</v>
      </c>
      <c r="G519" s="60" t="s">
        <v>77</v>
      </c>
    </row>
    <row r="520" spans="1:7" ht="12.75" customHeight="1" x14ac:dyDescent="0.3">
      <c r="A520" s="54">
        <v>410424359</v>
      </c>
      <c r="B520" s="60" t="s">
        <v>896</v>
      </c>
      <c r="C520" s="60" t="s">
        <v>331</v>
      </c>
      <c r="D520" s="60" t="s">
        <v>84</v>
      </c>
      <c r="E520" s="53">
        <v>101</v>
      </c>
      <c r="F520" s="60" t="s">
        <v>76</v>
      </c>
      <c r="G520" s="60" t="s">
        <v>77</v>
      </c>
    </row>
    <row r="521" spans="1:7" ht="12.75" customHeight="1" x14ac:dyDescent="0.3">
      <c r="A521" s="54">
        <v>1207562309</v>
      </c>
      <c r="B521" s="60" t="s">
        <v>897</v>
      </c>
      <c r="C521" s="60" t="s">
        <v>323</v>
      </c>
      <c r="D521" s="60" t="s">
        <v>324</v>
      </c>
      <c r="E521" s="53">
        <v>101</v>
      </c>
      <c r="F521" s="60" t="s">
        <v>76</v>
      </c>
      <c r="G521" s="60" t="s">
        <v>77</v>
      </c>
    </row>
    <row r="522" spans="1:7" ht="12.75" customHeight="1" x14ac:dyDescent="0.3">
      <c r="A522" s="54">
        <v>210678309</v>
      </c>
      <c r="B522" s="60" t="s">
        <v>898</v>
      </c>
      <c r="C522" s="60" t="s">
        <v>184</v>
      </c>
      <c r="D522" s="60" t="s">
        <v>185</v>
      </c>
      <c r="E522" s="53">
        <v>270</v>
      </c>
      <c r="F522" s="60" t="s">
        <v>88</v>
      </c>
      <c r="G522" s="60" t="s">
        <v>77</v>
      </c>
    </row>
    <row r="523" spans="1:7" ht="12.75" customHeight="1" x14ac:dyDescent="0.3">
      <c r="A523" s="54">
        <v>2106663709</v>
      </c>
      <c r="B523" s="60" t="s">
        <v>899</v>
      </c>
      <c r="C523" s="60" t="s">
        <v>215</v>
      </c>
      <c r="D523" s="60" t="s">
        <v>216</v>
      </c>
      <c r="E523" s="53">
        <v>101</v>
      </c>
      <c r="F523" s="60" t="s">
        <v>76</v>
      </c>
      <c r="G523" s="60" t="s">
        <v>77</v>
      </c>
    </row>
    <row r="524" spans="1:7" ht="12.75" customHeight="1" x14ac:dyDescent="0.3">
      <c r="A524" s="54">
        <v>2806632049</v>
      </c>
      <c r="B524" s="60" t="s">
        <v>900</v>
      </c>
      <c r="C524" s="60" t="s">
        <v>83</v>
      </c>
      <c r="D524" s="60" t="s">
        <v>84</v>
      </c>
      <c r="E524" s="53">
        <v>101</v>
      </c>
      <c r="F524" s="60" t="s">
        <v>76</v>
      </c>
      <c r="G524" s="60" t="s">
        <v>77</v>
      </c>
    </row>
    <row r="525" spans="1:7" ht="12.75" customHeight="1" x14ac:dyDescent="0.3">
      <c r="A525" s="54">
        <v>505743189</v>
      </c>
      <c r="B525" s="60" t="s">
        <v>901</v>
      </c>
      <c r="C525" s="60" t="s">
        <v>143</v>
      </c>
      <c r="D525" s="60" t="s">
        <v>144</v>
      </c>
      <c r="E525" s="53">
        <v>203</v>
      </c>
      <c r="F525" s="60" t="s">
        <v>145</v>
      </c>
      <c r="G525" s="60" t="s">
        <v>77</v>
      </c>
    </row>
    <row r="526" spans="1:7" ht="12.75" customHeight="1" x14ac:dyDescent="0.3">
      <c r="A526" s="54">
        <v>3001902199</v>
      </c>
      <c r="B526" s="60" t="s">
        <v>902</v>
      </c>
      <c r="C526" s="60" t="s">
        <v>341</v>
      </c>
      <c r="D526" s="60" t="s">
        <v>342</v>
      </c>
      <c r="E526" s="53">
        <v>220</v>
      </c>
      <c r="F526" s="60" t="s">
        <v>176</v>
      </c>
      <c r="G526" s="60" t="s">
        <v>77</v>
      </c>
    </row>
    <row r="527" spans="1:7" ht="12.75" customHeight="1" x14ac:dyDescent="0.3">
      <c r="A527" s="54">
        <v>1310773279</v>
      </c>
      <c r="B527" s="60" t="s">
        <v>903</v>
      </c>
      <c r="C527" s="60" t="s">
        <v>372</v>
      </c>
      <c r="D527" s="60" t="s">
        <v>84</v>
      </c>
      <c r="E527" s="53">
        <v>101</v>
      </c>
      <c r="F527" s="60" t="s">
        <v>76</v>
      </c>
      <c r="G527" s="60" t="s">
        <v>77</v>
      </c>
    </row>
    <row r="528" spans="1:7" ht="12.75" customHeight="1" x14ac:dyDescent="0.3">
      <c r="A528" s="54">
        <v>1803736089</v>
      </c>
      <c r="B528" s="60" t="s">
        <v>904</v>
      </c>
      <c r="C528" s="60" t="s">
        <v>278</v>
      </c>
      <c r="D528" s="60" t="s">
        <v>75</v>
      </c>
      <c r="E528" s="53">
        <v>108</v>
      </c>
      <c r="F528" s="60" t="s">
        <v>76</v>
      </c>
      <c r="G528" s="60" t="s">
        <v>77</v>
      </c>
    </row>
    <row r="529" spans="1:7" ht="12.75" customHeight="1" x14ac:dyDescent="0.3">
      <c r="A529" s="54">
        <v>1307675169</v>
      </c>
      <c r="B529" s="60" t="s">
        <v>905</v>
      </c>
      <c r="C529" s="60" t="s">
        <v>456</v>
      </c>
      <c r="D529" s="60" t="s">
        <v>87</v>
      </c>
      <c r="E529" s="53">
        <v>270</v>
      </c>
      <c r="F529" s="60" t="s">
        <v>88</v>
      </c>
      <c r="G529" s="60" t="s">
        <v>77</v>
      </c>
    </row>
    <row r="530" spans="1:7" ht="12.75" customHeight="1" x14ac:dyDescent="0.3">
      <c r="A530" s="54">
        <v>2912892829</v>
      </c>
      <c r="B530" s="60" t="s">
        <v>906</v>
      </c>
      <c r="C530" s="60" t="s">
        <v>309</v>
      </c>
      <c r="D530" s="60" t="s">
        <v>84</v>
      </c>
      <c r="E530" s="53">
        <v>101</v>
      </c>
      <c r="F530" s="60" t="s">
        <v>76</v>
      </c>
      <c r="G530" s="60" t="s">
        <v>77</v>
      </c>
    </row>
    <row r="531" spans="1:7" ht="12.75" customHeight="1" x14ac:dyDescent="0.3">
      <c r="A531">
        <v>607674679</v>
      </c>
      <c r="B531" t="s">
        <v>907</v>
      </c>
      <c r="C531" t="s">
        <v>908</v>
      </c>
      <c r="D531" s="60" t="s">
        <v>84</v>
      </c>
      <c r="E531" s="53">
        <v>101</v>
      </c>
      <c r="F531" s="60" t="s">
        <v>76</v>
      </c>
      <c r="G531" s="62" t="s">
        <v>155</v>
      </c>
    </row>
    <row r="532" spans="1:7" ht="12.75" customHeight="1" x14ac:dyDescent="0.3">
      <c r="A532" s="54">
        <v>1504872429</v>
      </c>
      <c r="B532" s="60" t="s">
        <v>909</v>
      </c>
      <c r="C532" s="60" t="s">
        <v>174</v>
      </c>
      <c r="D532" s="60" t="s">
        <v>175</v>
      </c>
      <c r="E532" s="53">
        <v>220</v>
      </c>
      <c r="F532" s="60" t="s">
        <v>176</v>
      </c>
      <c r="G532" s="60" t="s">
        <v>77</v>
      </c>
    </row>
    <row r="533" spans="1:7" ht="12.75" customHeight="1" x14ac:dyDescent="0.3">
      <c r="A533" s="54">
        <v>1001842659</v>
      </c>
      <c r="B533" s="60" t="s">
        <v>910</v>
      </c>
      <c r="C533" s="60" t="s">
        <v>374</v>
      </c>
      <c r="D533" s="60" t="s">
        <v>84</v>
      </c>
      <c r="E533" s="53">
        <v>101</v>
      </c>
      <c r="F533" s="60" t="s">
        <v>76</v>
      </c>
      <c r="G533" s="60" t="s">
        <v>77</v>
      </c>
    </row>
    <row r="534" spans="1:7" ht="12.75" customHeight="1" x14ac:dyDescent="0.3">
      <c r="A534" s="54">
        <v>1910704619</v>
      </c>
      <c r="B534" s="60" t="s">
        <v>911</v>
      </c>
      <c r="C534" s="60" t="s">
        <v>722</v>
      </c>
      <c r="D534" s="60" t="s">
        <v>723</v>
      </c>
      <c r="E534" s="53">
        <v>201</v>
      </c>
      <c r="F534" s="60" t="s">
        <v>145</v>
      </c>
      <c r="G534" s="60" t="s">
        <v>77</v>
      </c>
    </row>
    <row r="535" spans="1:7" ht="12.75" customHeight="1" x14ac:dyDescent="0.3">
      <c r="A535" s="54">
        <v>704535259</v>
      </c>
      <c r="B535" s="60" t="s">
        <v>912</v>
      </c>
      <c r="C535" s="60" t="s">
        <v>913</v>
      </c>
      <c r="D535" s="60" t="s">
        <v>914</v>
      </c>
      <c r="E535" s="53">
        <v>200</v>
      </c>
      <c r="F535" s="60" t="s">
        <v>145</v>
      </c>
      <c r="G535" s="60" t="s">
        <v>77</v>
      </c>
    </row>
    <row r="536" spans="1:7" ht="12.75" customHeight="1" x14ac:dyDescent="0.3">
      <c r="A536" s="54"/>
      <c r="B536" s="60" t="s">
        <v>915</v>
      </c>
      <c r="C536" s="60" t="s">
        <v>181</v>
      </c>
      <c r="D536" s="60" t="s">
        <v>182</v>
      </c>
      <c r="E536" s="53">
        <v>101</v>
      </c>
      <c r="F536" s="60" t="s">
        <v>76</v>
      </c>
      <c r="G536" s="60" t="s">
        <v>77</v>
      </c>
    </row>
    <row r="537" spans="1:7" ht="12.75" customHeight="1" x14ac:dyDescent="0.3">
      <c r="A537" s="54">
        <v>2812872069</v>
      </c>
      <c r="B537" s="60" t="s">
        <v>916</v>
      </c>
      <c r="C537" s="60" t="s">
        <v>231</v>
      </c>
      <c r="D537" s="60" t="s">
        <v>232</v>
      </c>
      <c r="E537" s="53">
        <v>210</v>
      </c>
      <c r="F537" s="60" t="s">
        <v>233</v>
      </c>
      <c r="G537" s="60" t="s">
        <v>77</v>
      </c>
    </row>
    <row r="538" spans="1:7" ht="12.75" customHeight="1" x14ac:dyDescent="0.3">
      <c r="A538" s="54"/>
      <c r="B538" s="60" t="s">
        <v>917</v>
      </c>
      <c r="C538" s="60" t="s">
        <v>918</v>
      </c>
      <c r="D538" s="60" t="s">
        <v>182</v>
      </c>
      <c r="E538" s="53">
        <v>101</v>
      </c>
      <c r="F538" s="60" t="s">
        <v>76</v>
      </c>
      <c r="G538" s="60" t="s">
        <v>77</v>
      </c>
    </row>
    <row r="539" spans="1:7" ht="12.75" customHeight="1" x14ac:dyDescent="0.3">
      <c r="A539" s="54"/>
      <c r="B539" s="60" t="s">
        <v>917</v>
      </c>
      <c r="C539" s="60" t="s">
        <v>725</v>
      </c>
      <c r="D539" s="60" t="s">
        <v>726</v>
      </c>
      <c r="E539" s="53">
        <v>101</v>
      </c>
      <c r="F539" s="60" t="s">
        <v>76</v>
      </c>
      <c r="G539" s="60" t="s">
        <v>77</v>
      </c>
    </row>
    <row r="540" spans="1:7" ht="12.75" customHeight="1" x14ac:dyDescent="0.3">
      <c r="A540" s="54"/>
      <c r="B540" s="60" t="s">
        <v>917</v>
      </c>
      <c r="C540" s="60" t="s">
        <v>112</v>
      </c>
      <c r="D540" s="60" t="s">
        <v>113</v>
      </c>
      <c r="E540" s="53">
        <v>103</v>
      </c>
      <c r="F540" s="60" t="s">
        <v>76</v>
      </c>
      <c r="G540" s="60" t="s">
        <v>77</v>
      </c>
    </row>
    <row r="541" spans="1:7" ht="12.75" customHeight="1" x14ac:dyDescent="0.3">
      <c r="A541" s="54">
        <v>602625519</v>
      </c>
      <c r="B541" s="60" t="s">
        <v>919</v>
      </c>
      <c r="C541" s="60" t="s">
        <v>920</v>
      </c>
      <c r="D541" s="60" t="s">
        <v>921</v>
      </c>
      <c r="E541" s="53">
        <v>105</v>
      </c>
      <c r="F541" s="60" t="s">
        <v>76</v>
      </c>
      <c r="G541" s="60" t="s">
        <v>77</v>
      </c>
    </row>
    <row r="542" spans="1:7" ht="12.75" customHeight="1" x14ac:dyDescent="0.3">
      <c r="A542" s="54">
        <v>410734979</v>
      </c>
      <c r="B542" s="60" t="s">
        <v>922</v>
      </c>
      <c r="C542" s="60" t="s">
        <v>290</v>
      </c>
      <c r="D542" s="60" t="s">
        <v>84</v>
      </c>
      <c r="E542" s="53">
        <v>101</v>
      </c>
      <c r="F542" s="60" t="s">
        <v>76</v>
      </c>
      <c r="G542" s="60" t="s">
        <v>77</v>
      </c>
    </row>
    <row r="543" spans="1:7" ht="12.75" customHeight="1" x14ac:dyDescent="0.3">
      <c r="A543" s="54">
        <v>1910693669</v>
      </c>
      <c r="B543" s="60" t="s">
        <v>923</v>
      </c>
      <c r="C543" s="60" t="s">
        <v>105</v>
      </c>
      <c r="D543" s="60" t="s">
        <v>106</v>
      </c>
      <c r="E543" s="53">
        <v>600</v>
      </c>
      <c r="F543" s="60" t="s">
        <v>107</v>
      </c>
      <c r="G543" s="60" t="s">
        <v>77</v>
      </c>
    </row>
    <row r="544" spans="1:7" ht="12.75" customHeight="1" x14ac:dyDescent="0.3">
      <c r="A544" s="54">
        <v>2402453029</v>
      </c>
      <c r="B544" s="60" t="s">
        <v>924</v>
      </c>
      <c r="C544" s="60" t="s">
        <v>690</v>
      </c>
      <c r="D544" s="60" t="s">
        <v>691</v>
      </c>
      <c r="E544" s="53">
        <v>105</v>
      </c>
      <c r="F544" s="60" t="s">
        <v>76</v>
      </c>
      <c r="G544" s="60" t="s">
        <v>295</v>
      </c>
    </row>
    <row r="545" spans="1:7" ht="12.75" customHeight="1" x14ac:dyDescent="0.3">
      <c r="A545" s="54">
        <v>2810685209</v>
      </c>
      <c r="B545" s="60" t="s">
        <v>925</v>
      </c>
      <c r="C545" s="60" t="s">
        <v>913</v>
      </c>
      <c r="D545" s="60" t="s">
        <v>914</v>
      </c>
      <c r="E545" s="53">
        <v>200</v>
      </c>
      <c r="F545" s="60" t="s">
        <v>145</v>
      </c>
      <c r="G545" s="60" t="s">
        <v>77</v>
      </c>
    </row>
    <row r="546" spans="1:7" ht="12.75" customHeight="1" x14ac:dyDescent="0.3">
      <c r="A546" s="54">
        <v>103774639</v>
      </c>
      <c r="B546" s="60" t="s">
        <v>926</v>
      </c>
      <c r="C546" s="60" t="s">
        <v>927</v>
      </c>
      <c r="D546" s="60" t="s">
        <v>928</v>
      </c>
      <c r="E546" s="53">
        <v>101</v>
      </c>
      <c r="F546" s="60" t="s">
        <v>76</v>
      </c>
      <c r="G546" s="60" t="s">
        <v>77</v>
      </c>
    </row>
    <row r="547" spans="1:7" ht="12.75" customHeight="1" x14ac:dyDescent="0.3">
      <c r="A547" s="54">
        <v>805762939</v>
      </c>
      <c r="B547" s="60" t="s">
        <v>929</v>
      </c>
      <c r="C547" s="60" t="s">
        <v>383</v>
      </c>
      <c r="D547" s="60" t="s">
        <v>384</v>
      </c>
      <c r="E547" s="53">
        <v>104</v>
      </c>
      <c r="F547" s="60" t="s">
        <v>76</v>
      </c>
      <c r="G547" s="60" t="s">
        <v>77</v>
      </c>
    </row>
    <row r="548" spans="1:7" ht="12.75" customHeight="1" x14ac:dyDescent="0.3">
      <c r="A548" s="54">
        <v>1401532309</v>
      </c>
      <c r="B548" s="60" t="s">
        <v>930</v>
      </c>
      <c r="C548" s="60" t="s">
        <v>91</v>
      </c>
      <c r="D548" s="60" t="s">
        <v>84</v>
      </c>
      <c r="E548" s="53">
        <v>101</v>
      </c>
      <c r="F548" s="60" t="s">
        <v>76</v>
      </c>
      <c r="G548" s="60" t="s">
        <v>77</v>
      </c>
    </row>
    <row r="549" spans="1:7" ht="12.75" customHeight="1" x14ac:dyDescent="0.3">
      <c r="A549" s="54">
        <v>207694409</v>
      </c>
      <c r="B549" s="60" t="s">
        <v>931</v>
      </c>
      <c r="C549" s="60" t="s">
        <v>74</v>
      </c>
      <c r="D549" s="60" t="s">
        <v>75</v>
      </c>
      <c r="E549" s="53">
        <v>108</v>
      </c>
      <c r="F549" s="60" t="s">
        <v>76</v>
      </c>
      <c r="G549" s="60" t="s">
        <v>77</v>
      </c>
    </row>
    <row r="550" spans="1:7" ht="12.75" customHeight="1" x14ac:dyDescent="0.3">
      <c r="A550" s="54">
        <v>202514179</v>
      </c>
      <c r="B550" s="60" t="s">
        <v>932</v>
      </c>
      <c r="C550" s="60" t="s">
        <v>105</v>
      </c>
      <c r="D550" s="60" t="s">
        <v>106</v>
      </c>
      <c r="E550" s="53">
        <v>600</v>
      </c>
      <c r="F550" s="60" t="s">
        <v>107</v>
      </c>
      <c r="G550" s="60" t="s">
        <v>77</v>
      </c>
    </row>
    <row r="551" spans="1:7" ht="12.75" customHeight="1" x14ac:dyDescent="0.3">
      <c r="A551" s="54">
        <v>1606523659</v>
      </c>
      <c r="B551" s="60" t="s">
        <v>933</v>
      </c>
      <c r="C551" s="60" t="s">
        <v>229</v>
      </c>
      <c r="D551" s="60" t="s">
        <v>106</v>
      </c>
      <c r="E551" s="53">
        <v>600</v>
      </c>
      <c r="F551" s="60" t="s">
        <v>107</v>
      </c>
      <c r="G551" s="60" t="s">
        <v>77</v>
      </c>
    </row>
    <row r="552" spans="1:7" ht="12.75" customHeight="1" x14ac:dyDescent="0.3">
      <c r="A552" s="54">
        <v>1407665269</v>
      </c>
      <c r="B552" s="60" t="s">
        <v>934</v>
      </c>
      <c r="C552" s="60" t="s">
        <v>323</v>
      </c>
      <c r="D552" s="60" t="s">
        <v>324</v>
      </c>
      <c r="E552" s="53">
        <v>101</v>
      </c>
      <c r="F552" s="60" t="s">
        <v>76</v>
      </c>
      <c r="G552" s="60" t="s">
        <v>77</v>
      </c>
    </row>
    <row r="553" spans="1:7" ht="12.75" customHeight="1" x14ac:dyDescent="0.3">
      <c r="A553" s="54">
        <v>2509932939</v>
      </c>
      <c r="B553" s="60" t="s">
        <v>935</v>
      </c>
      <c r="C553" s="60" t="s">
        <v>101</v>
      </c>
      <c r="D553" s="60" t="s">
        <v>102</v>
      </c>
      <c r="E553" s="53">
        <v>105</v>
      </c>
      <c r="F553" s="60" t="s">
        <v>76</v>
      </c>
      <c r="G553" s="60" t="s">
        <v>77</v>
      </c>
    </row>
    <row r="554" spans="1:7" ht="12.75" customHeight="1" x14ac:dyDescent="0.3">
      <c r="A554" s="54"/>
      <c r="B554" s="60" t="s">
        <v>936</v>
      </c>
      <c r="C554" s="60" t="s">
        <v>119</v>
      </c>
      <c r="D554" s="60" t="s">
        <v>120</v>
      </c>
      <c r="E554" s="53">
        <v>800</v>
      </c>
      <c r="F554" s="60" t="s">
        <v>121</v>
      </c>
      <c r="G554" s="60" t="s">
        <v>77</v>
      </c>
    </row>
    <row r="555" spans="1:7" ht="12.75" customHeight="1" x14ac:dyDescent="0.3">
      <c r="A555" s="54">
        <v>811675089</v>
      </c>
      <c r="B555" s="60" t="s">
        <v>937</v>
      </c>
      <c r="C555" s="60" t="s">
        <v>938</v>
      </c>
      <c r="D555" s="60" t="s">
        <v>939</v>
      </c>
      <c r="E555" s="53">
        <v>220</v>
      </c>
      <c r="F555" s="60" t="s">
        <v>176</v>
      </c>
      <c r="G555" s="60" t="s">
        <v>77</v>
      </c>
    </row>
    <row r="556" spans="1:7" ht="12.75" customHeight="1" x14ac:dyDescent="0.3">
      <c r="A556" s="54">
        <v>1008923329</v>
      </c>
      <c r="B556" s="60" t="s">
        <v>940</v>
      </c>
      <c r="C556" s="60" t="s">
        <v>109</v>
      </c>
      <c r="D556" s="60" t="s">
        <v>110</v>
      </c>
      <c r="E556" s="53">
        <v>600</v>
      </c>
      <c r="F556" s="60" t="s">
        <v>107</v>
      </c>
      <c r="G556" s="60" t="s">
        <v>77</v>
      </c>
    </row>
    <row r="557" spans="1:7" ht="12.75" customHeight="1" x14ac:dyDescent="0.3">
      <c r="A557" s="54">
        <v>2205805719</v>
      </c>
      <c r="B557" s="60" t="s">
        <v>941</v>
      </c>
      <c r="C557" s="60" t="s">
        <v>152</v>
      </c>
      <c r="D557" s="60" t="s">
        <v>84</v>
      </c>
      <c r="E557" s="53">
        <v>101</v>
      </c>
      <c r="F557" s="60" t="s">
        <v>76</v>
      </c>
      <c r="G557" s="60" t="s">
        <v>77</v>
      </c>
    </row>
    <row r="558" spans="1:7" ht="12.75" customHeight="1" x14ac:dyDescent="0.3">
      <c r="A558" s="54">
        <v>608685659</v>
      </c>
      <c r="B558" s="60" t="s">
        <v>942</v>
      </c>
      <c r="C558" s="60" t="s">
        <v>494</v>
      </c>
      <c r="D558" s="60" t="s">
        <v>75</v>
      </c>
      <c r="E558" s="53">
        <v>108</v>
      </c>
      <c r="F558" s="60" t="s">
        <v>76</v>
      </c>
      <c r="G558" s="60" t="s">
        <v>77</v>
      </c>
    </row>
    <row r="559" spans="1:7" ht="12.75" customHeight="1" x14ac:dyDescent="0.3">
      <c r="A559" s="54">
        <v>903902449</v>
      </c>
      <c r="B559" s="60" t="s">
        <v>943</v>
      </c>
      <c r="C559" s="60" t="s">
        <v>303</v>
      </c>
      <c r="D559" s="60" t="s">
        <v>304</v>
      </c>
      <c r="E559" s="53">
        <v>230</v>
      </c>
      <c r="F559" s="60" t="s">
        <v>305</v>
      </c>
      <c r="G559" s="60" t="s">
        <v>77</v>
      </c>
    </row>
    <row r="560" spans="1:7" ht="12.75" customHeight="1" x14ac:dyDescent="0.3">
      <c r="A560" s="54">
        <v>1511592819</v>
      </c>
      <c r="B560" s="60" t="s">
        <v>944</v>
      </c>
      <c r="C560" s="60" t="s">
        <v>119</v>
      </c>
      <c r="D560" s="60" t="s">
        <v>120</v>
      </c>
      <c r="E560" s="53">
        <v>800</v>
      </c>
      <c r="F560" s="60" t="s">
        <v>121</v>
      </c>
      <c r="G560" s="60" t="s">
        <v>77</v>
      </c>
    </row>
    <row r="561" spans="1:7" ht="12.75" customHeight="1" x14ac:dyDescent="0.3">
      <c r="A561" s="54">
        <v>1704625219</v>
      </c>
      <c r="B561" s="60" t="s">
        <v>945</v>
      </c>
      <c r="C561" s="60" t="s">
        <v>946</v>
      </c>
      <c r="D561" s="60" t="s">
        <v>947</v>
      </c>
      <c r="E561" s="53">
        <v>101</v>
      </c>
      <c r="F561" s="60" t="s">
        <v>76</v>
      </c>
      <c r="G561" s="60" t="s">
        <v>77</v>
      </c>
    </row>
    <row r="562" spans="1:7" ht="12.75" customHeight="1" x14ac:dyDescent="0.3">
      <c r="A562" s="54">
        <v>2602763449</v>
      </c>
      <c r="B562" s="60" t="s">
        <v>948</v>
      </c>
      <c r="C562" s="60" t="s">
        <v>208</v>
      </c>
      <c r="D562" s="60" t="s">
        <v>209</v>
      </c>
      <c r="E562" s="53">
        <v>201</v>
      </c>
      <c r="F562" s="60" t="s">
        <v>145</v>
      </c>
      <c r="G562" s="60" t="s">
        <v>77</v>
      </c>
    </row>
    <row r="563" spans="1:7" ht="12.75" customHeight="1" x14ac:dyDescent="0.3">
      <c r="A563" s="54">
        <v>2302472859</v>
      </c>
      <c r="B563" s="60" t="s">
        <v>949</v>
      </c>
      <c r="C563" s="60" t="s">
        <v>203</v>
      </c>
      <c r="D563" s="60" t="s">
        <v>84</v>
      </c>
      <c r="E563" s="53">
        <v>101</v>
      </c>
      <c r="F563" s="60" t="s">
        <v>76</v>
      </c>
      <c r="G563" s="60" t="s">
        <v>77</v>
      </c>
    </row>
    <row r="564" spans="1:7" ht="12.75" customHeight="1" x14ac:dyDescent="0.3">
      <c r="A564" s="54">
        <v>1608512609</v>
      </c>
      <c r="B564" s="60" t="s">
        <v>950</v>
      </c>
      <c r="C564" s="60" t="s">
        <v>951</v>
      </c>
      <c r="D564" s="60" t="s">
        <v>75</v>
      </c>
      <c r="E564" s="53">
        <v>108</v>
      </c>
      <c r="F564" s="60" t="s">
        <v>76</v>
      </c>
      <c r="G564" s="60" t="s">
        <v>77</v>
      </c>
    </row>
    <row r="565" spans="1:7" ht="12.75" customHeight="1" x14ac:dyDescent="0.3">
      <c r="A565" s="54">
        <v>1811524519</v>
      </c>
      <c r="B565" s="60" t="s">
        <v>952</v>
      </c>
      <c r="C565" s="60" t="s">
        <v>358</v>
      </c>
      <c r="D565" s="60" t="s">
        <v>359</v>
      </c>
      <c r="E565" s="53">
        <v>201</v>
      </c>
      <c r="F565" s="60" t="s">
        <v>145</v>
      </c>
      <c r="G565" s="60" t="s">
        <v>77</v>
      </c>
    </row>
    <row r="566" spans="1:7" ht="12.75" customHeight="1" x14ac:dyDescent="0.3">
      <c r="A566" s="54">
        <v>2309895409</v>
      </c>
      <c r="B566" s="60" t="s">
        <v>953</v>
      </c>
      <c r="C566" s="60" t="s">
        <v>139</v>
      </c>
      <c r="D566" s="60" t="s">
        <v>140</v>
      </c>
      <c r="E566" s="53">
        <v>400</v>
      </c>
      <c r="F566" s="60" t="s">
        <v>141</v>
      </c>
      <c r="G566" s="60" t="s">
        <v>77</v>
      </c>
    </row>
    <row r="567" spans="1:7" ht="12.75" customHeight="1" x14ac:dyDescent="0.3">
      <c r="A567" s="54">
        <v>1511462289</v>
      </c>
      <c r="B567" s="60" t="s">
        <v>954</v>
      </c>
      <c r="C567" s="60" t="s">
        <v>435</v>
      </c>
      <c r="D567" s="60" t="s">
        <v>436</v>
      </c>
      <c r="E567" s="53">
        <v>104</v>
      </c>
      <c r="F567" s="60" t="s">
        <v>76</v>
      </c>
      <c r="G567" s="60" t="s">
        <v>295</v>
      </c>
    </row>
    <row r="568" spans="1:7" ht="12.75" customHeight="1" x14ac:dyDescent="0.3">
      <c r="A568" s="54">
        <v>302483769</v>
      </c>
      <c r="B568" s="60" t="s">
        <v>955</v>
      </c>
      <c r="C568" s="60" t="s">
        <v>133</v>
      </c>
      <c r="D568" s="60" t="s">
        <v>134</v>
      </c>
      <c r="E568" s="53">
        <v>109</v>
      </c>
      <c r="F568" s="60" t="s">
        <v>76</v>
      </c>
      <c r="G568" s="60" t="s">
        <v>77</v>
      </c>
    </row>
    <row r="569" spans="1:7" ht="12.75" customHeight="1" x14ac:dyDescent="0.3">
      <c r="A569" s="54">
        <v>2709773409</v>
      </c>
      <c r="B569" s="60" t="s">
        <v>956</v>
      </c>
      <c r="C569" s="60" t="s">
        <v>105</v>
      </c>
      <c r="D569" s="60" t="s">
        <v>106</v>
      </c>
      <c r="E569" s="53">
        <v>600</v>
      </c>
      <c r="F569" s="60" t="s">
        <v>107</v>
      </c>
      <c r="G569" s="60" t="s">
        <v>77</v>
      </c>
    </row>
    <row r="570" spans="1:7" ht="12.75" customHeight="1" x14ac:dyDescent="0.3">
      <c r="A570" s="54">
        <v>807452739</v>
      </c>
      <c r="B570" s="60" t="s">
        <v>957</v>
      </c>
      <c r="C570" s="60" t="s">
        <v>725</v>
      </c>
      <c r="D570" s="60" t="s">
        <v>726</v>
      </c>
      <c r="E570" s="53">
        <v>101</v>
      </c>
      <c r="F570" s="60" t="s">
        <v>76</v>
      </c>
      <c r="G570" s="60" t="s">
        <v>77</v>
      </c>
    </row>
    <row r="571" spans="1:7" ht="12.75" customHeight="1" x14ac:dyDescent="0.3">
      <c r="A571" s="54">
        <v>705693109</v>
      </c>
      <c r="B571" s="60" t="s">
        <v>958</v>
      </c>
      <c r="C571" s="60" t="s">
        <v>124</v>
      </c>
      <c r="D571" s="60" t="s">
        <v>125</v>
      </c>
      <c r="E571" s="53">
        <v>780</v>
      </c>
      <c r="F571" s="60" t="s">
        <v>126</v>
      </c>
      <c r="G571" s="60" t="s">
        <v>77</v>
      </c>
    </row>
    <row r="572" spans="1:7" ht="12.75" customHeight="1" x14ac:dyDescent="0.3">
      <c r="A572" s="54"/>
      <c r="B572" s="60" t="s">
        <v>959</v>
      </c>
      <c r="C572" s="60" t="s">
        <v>309</v>
      </c>
      <c r="D572" s="60" t="s">
        <v>84</v>
      </c>
      <c r="E572" s="53">
        <v>101</v>
      </c>
      <c r="F572" s="60" t="s">
        <v>76</v>
      </c>
      <c r="G572" s="60" t="s">
        <v>77</v>
      </c>
    </row>
    <row r="573" spans="1:7" ht="12.75" customHeight="1" x14ac:dyDescent="0.3">
      <c r="A573" s="54">
        <v>2201835059</v>
      </c>
      <c r="B573" s="60" t="s">
        <v>960</v>
      </c>
      <c r="C573" s="60" t="s">
        <v>119</v>
      </c>
      <c r="D573" s="60" t="s">
        <v>120</v>
      </c>
      <c r="E573" s="53">
        <v>800</v>
      </c>
      <c r="F573" s="60" t="s">
        <v>121</v>
      </c>
      <c r="G573" s="60" t="s">
        <v>77</v>
      </c>
    </row>
    <row r="574" spans="1:7" ht="12.75" customHeight="1" x14ac:dyDescent="0.3">
      <c r="A574" s="54">
        <v>712685279</v>
      </c>
      <c r="B574" s="60" t="s">
        <v>961</v>
      </c>
      <c r="C574" s="60" t="s">
        <v>435</v>
      </c>
      <c r="D574" s="60" t="s">
        <v>436</v>
      </c>
      <c r="E574" s="53">
        <v>104</v>
      </c>
      <c r="F574" s="60" t="s">
        <v>76</v>
      </c>
      <c r="G574" s="60" t="s">
        <v>295</v>
      </c>
    </row>
    <row r="575" spans="1:7" ht="12.75" customHeight="1" x14ac:dyDescent="0.3">
      <c r="A575" s="54">
        <v>804603099</v>
      </c>
      <c r="B575" s="60" t="s">
        <v>962</v>
      </c>
      <c r="C575" s="60" t="s">
        <v>366</v>
      </c>
      <c r="D575" s="60" t="s">
        <v>75</v>
      </c>
      <c r="E575" s="53">
        <v>108</v>
      </c>
      <c r="F575" s="60" t="s">
        <v>76</v>
      </c>
      <c r="G575" s="60" t="s">
        <v>77</v>
      </c>
    </row>
    <row r="576" spans="1:7" ht="12.75" customHeight="1" x14ac:dyDescent="0.3">
      <c r="A576" s="54">
        <v>509493709</v>
      </c>
      <c r="B576" s="60" t="s">
        <v>963</v>
      </c>
      <c r="C576" s="60" t="s">
        <v>548</v>
      </c>
      <c r="D576" s="60" t="s">
        <v>168</v>
      </c>
      <c r="E576" s="53">
        <v>109</v>
      </c>
      <c r="F576" s="60" t="s">
        <v>76</v>
      </c>
      <c r="G576" s="60" t="s">
        <v>77</v>
      </c>
    </row>
    <row r="577" spans="1:7" ht="12.75" customHeight="1" x14ac:dyDescent="0.3">
      <c r="A577" s="54"/>
      <c r="B577" s="60" t="s">
        <v>964</v>
      </c>
      <c r="C577" s="60" t="s">
        <v>139</v>
      </c>
      <c r="D577" s="60" t="s">
        <v>140</v>
      </c>
      <c r="E577" s="53">
        <v>400</v>
      </c>
      <c r="F577" s="60" t="s">
        <v>141</v>
      </c>
      <c r="G577" s="60" t="s">
        <v>77</v>
      </c>
    </row>
    <row r="578" spans="1:7" ht="12.75" customHeight="1" x14ac:dyDescent="0.3">
      <c r="A578" s="54">
        <v>2511922199</v>
      </c>
      <c r="B578" s="60" t="s">
        <v>965</v>
      </c>
      <c r="C578" s="60" t="s">
        <v>418</v>
      </c>
      <c r="D578" s="60" t="s">
        <v>419</v>
      </c>
      <c r="E578" s="53">
        <v>110</v>
      </c>
      <c r="F578" s="60" t="s">
        <v>76</v>
      </c>
      <c r="G578" s="60" t="s">
        <v>77</v>
      </c>
    </row>
    <row r="579" spans="1:7" ht="12.75" customHeight="1" x14ac:dyDescent="0.3">
      <c r="A579" s="54">
        <v>2911922039</v>
      </c>
      <c r="B579" s="60" t="s">
        <v>966</v>
      </c>
      <c r="C579" s="60" t="s">
        <v>341</v>
      </c>
      <c r="D579" s="60" t="s">
        <v>342</v>
      </c>
      <c r="E579" s="53">
        <v>220</v>
      </c>
      <c r="F579" s="60" t="s">
        <v>176</v>
      </c>
      <c r="G579" s="60" t="s">
        <v>77</v>
      </c>
    </row>
    <row r="580" spans="1:7" ht="12.75" customHeight="1" x14ac:dyDescent="0.3">
      <c r="A580" s="54">
        <v>1305764009</v>
      </c>
      <c r="B580" s="60" t="s">
        <v>967</v>
      </c>
      <c r="C580" s="60" t="s">
        <v>331</v>
      </c>
      <c r="D580" s="60" t="s">
        <v>84</v>
      </c>
      <c r="E580" s="53">
        <v>101</v>
      </c>
      <c r="F580" s="60" t="s">
        <v>76</v>
      </c>
      <c r="G580" s="60" t="s">
        <v>77</v>
      </c>
    </row>
    <row r="581" spans="1:7" ht="12.75" customHeight="1" x14ac:dyDescent="0.3">
      <c r="A581" s="54">
        <v>810858119</v>
      </c>
      <c r="B581" s="60" t="s">
        <v>968</v>
      </c>
      <c r="C581" s="60" t="s">
        <v>96</v>
      </c>
      <c r="D581" s="60" t="s">
        <v>84</v>
      </c>
      <c r="E581" s="53">
        <v>101</v>
      </c>
      <c r="F581" s="60" t="s">
        <v>76</v>
      </c>
      <c r="G581" s="60" t="s">
        <v>77</v>
      </c>
    </row>
    <row r="582" spans="1:7" ht="12.75" customHeight="1" x14ac:dyDescent="0.3">
      <c r="A582" s="54">
        <v>2409683639</v>
      </c>
      <c r="B582" s="60" t="s">
        <v>969</v>
      </c>
      <c r="C582" s="60" t="s">
        <v>388</v>
      </c>
      <c r="D582" s="60" t="s">
        <v>75</v>
      </c>
      <c r="E582" s="53">
        <v>108</v>
      </c>
      <c r="F582" s="60" t="s">
        <v>76</v>
      </c>
      <c r="G582" s="60" t="s">
        <v>77</v>
      </c>
    </row>
    <row r="583" spans="1:7" ht="12.75" customHeight="1" x14ac:dyDescent="0.3">
      <c r="A583" s="54">
        <v>901783509</v>
      </c>
      <c r="B583" s="60" t="s">
        <v>970</v>
      </c>
      <c r="C583" s="60" t="s">
        <v>307</v>
      </c>
      <c r="D583" s="60" t="s">
        <v>165</v>
      </c>
      <c r="E583" s="53">
        <v>110</v>
      </c>
      <c r="F583" s="60" t="s">
        <v>76</v>
      </c>
      <c r="G583" s="60" t="s">
        <v>77</v>
      </c>
    </row>
    <row r="584" spans="1:7" ht="12.75" customHeight="1" x14ac:dyDescent="0.3">
      <c r="A584" s="54">
        <v>1603892819</v>
      </c>
      <c r="B584" s="60" t="s">
        <v>971</v>
      </c>
      <c r="C584" s="60" t="s">
        <v>548</v>
      </c>
      <c r="D584" s="60" t="s">
        <v>168</v>
      </c>
      <c r="E584" s="53">
        <v>109</v>
      </c>
      <c r="F584" s="60" t="s">
        <v>76</v>
      </c>
      <c r="G584" s="60" t="s">
        <v>77</v>
      </c>
    </row>
    <row r="585" spans="1:7" ht="12.75" customHeight="1" x14ac:dyDescent="0.3">
      <c r="A585" s="54">
        <v>808912109</v>
      </c>
      <c r="B585" s="60" t="s">
        <v>972</v>
      </c>
      <c r="C585" s="60" t="s">
        <v>243</v>
      </c>
      <c r="D585" s="60" t="s">
        <v>244</v>
      </c>
      <c r="E585" s="53">
        <v>640</v>
      </c>
      <c r="F585" s="60" t="s">
        <v>245</v>
      </c>
      <c r="G585" s="60" t="s">
        <v>77</v>
      </c>
    </row>
    <row r="586" spans="1:7" ht="12.75" customHeight="1" x14ac:dyDescent="0.3">
      <c r="A586" s="54">
        <v>1212663939</v>
      </c>
      <c r="B586" s="60" t="s">
        <v>973</v>
      </c>
      <c r="C586" s="60" t="s">
        <v>93</v>
      </c>
      <c r="D586" s="60" t="s">
        <v>94</v>
      </c>
      <c r="E586" s="53">
        <v>108</v>
      </c>
      <c r="F586" s="60" t="s">
        <v>76</v>
      </c>
      <c r="G586" s="60" t="s">
        <v>77</v>
      </c>
    </row>
    <row r="587" spans="1:7" ht="12.75" customHeight="1" x14ac:dyDescent="0.3">
      <c r="A587" s="54">
        <v>2412773139</v>
      </c>
      <c r="B587" s="60" t="s">
        <v>974</v>
      </c>
      <c r="C587" s="60" t="s">
        <v>314</v>
      </c>
      <c r="D587" s="60" t="s">
        <v>315</v>
      </c>
      <c r="E587" s="53">
        <v>300</v>
      </c>
      <c r="F587" s="60" t="s">
        <v>316</v>
      </c>
      <c r="G587" s="60" t="s">
        <v>77</v>
      </c>
    </row>
    <row r="588" spans="1:7" ht="12.75" customHeight="1" x14ac:dyDescent="0.3">
      <c r="A588" s="54">
        <v>1311474499</v>
      </c>
      <c r="B588" s="60" t="s">
        <v>975</v>
      </c>
      <c r="C588" s="60" t="s">
        <v>105</v>
      </c>
      <c r="D588" s="60" t="s">
        <v>106</v>
      </c>
      <c r="E588" s="53">
        <v>600</v>
      </c>
      <c r="F588" s="60" t="s">
        <v>107</v>
      </c>
      <c r="G588" s="60" t="s">
        <v>77</v>
      </c>
    </row>
    <row r="589" spans="1:7" ht="12.75" customHeight="1" x14ac:dyDescent="0.3">
      <c r="A589" s="54">
        <v>1801714959</v>
      </c>
      <c r="B589" s="60" t="s">
        <v>976</v>
      </c>
      <c r="C589" s="60" t="s">
        <v>203</v>
      </c>
      <c r="D589" s="60" t="s">
        <v>84</v>
      </c>
      <c r="E589" s="53">
        <v>101</v>
      </c>
      <c r="F589" s="60" t="s">
        <v>76</v>
      </c>
      <c r="G589" s="60" t="s">
        <v>77</v>
      </c>
    </row>
    <row r="590" spans="1:7" ht="12.75" customHeight="1" x14ac:dyDescent="0.3">
      <c r="A590" s="54">
        <v>405673649</v>
      </c>
      <c r="B590" s="60" t="s">
        <v>977</v>
      </c>
      <c r="C590" s="60" t="s">
        <v>550</v>
      </c>
      <c r="D590" s="60" t="s">
        <v>551</v>
      </c>
      <c r="E590" s="53">
        <v>104</v>
      </c>
      <c r="F590" s="60" t="s">
        <v>76</v>
      </c>
      <c r="G590" s="60" t="s">
        <v>295</v>
      </c>
    </row>
    <row r="591" spans="1:7" ht="12.75" customHeight="1" x14ac:dyDescent="0.3">
      <c r="A591" s="54">
        <v>1304494339</v>
      </c>
      <c r="B591" s="60" t="s">
        <v>978</v>
      </c>
      <c r="C591" s="60" t="s">
        <v>548</v>
      </c>
      <c r="D591" s="60" t="s">
        <v>168</v>
      </c>
      <c r="E591" s="53">
        <v>109</v>
      </c>
      <c r="F591" s="60" t="s">
        <v>76</v>
      </c>
      <c r="G591" s="60" t="s">
        <v>77</v>
      </c>
    </row>
    <row r="592" spans="1:7" ht="12.75" customHeight="1" x14ac:dyDescent="0.3">
      <c r="A592" s="54">
        <v>2307825129</v>
      </c>
      <c r="B592" s="60" t="s">
        <v>979</v>
      </c>
      <c r="C592" s="60" t="s">
        <v>105</v>
      </c>
      <c r="D592" s="60" t="s">
        <v>106</v>
      </c>
      <c r="E592" s="53">
        <v>600</v>
      </c>
      <c r="F592" s="60" t="s">
        <v>107</v>
      </c>
      <c r="G592" s="60" t="s">
        <v>77</v>
      </c>
    </row>
    <row r="593" spans="1:7" ht="12.75" customHeight="1" x14ac:dyDescent="0.3">
      <c r="A593" s="54">
        <v>802602299</v>
      </c>
      <c r="B593" s="60" t="s">
        <v>980</v>
      </c>
      <c r="C593" s="60" t="s">
        <v>778</v>
      </c>
      <c r="D593" s="60" t="s">
        <v>779</v>
      </c>
      <c r="E593" s="53">
        <v>450</v>
      </c>
      <c r="F593" s="60" t="s">
        <v>780</v>
      </c>
      <c r="G593" s="60" t="s">
        <v>77</v>
      </c>
    </row>
    <row r="594" spans="1:7" ht="12.75" customHeight="1" x14ac:dyDescent="0.3">
      <c r="A594" s="54"/>
      <c r="B594" s="60" t="s">
        <v>981</v>
      </c>
      <c r="C594" s="60" t="s">
        <v>366</v>
      </c>
      <c r="D594" s="60" t="s">
        <v>75</v>
      </c>
      <c r="E594" s="53">
        <v>108</v>
      </c>
      <c r="F594" s="60" t="s">
        <v>76</v>
      </c>
      <c r="G594" s="60" t="s">
        <v>77</v>
      </c>
    </row>
    <row r="595" spans="1:7" ht="12.75" customHeight="1" x14ac:dyDescent="0.3">
      <c r="A595" s="54">
        <v>2609585779</v>
      </c>
      <c r="B595" s="60" t="s">
        <v>982</v>
      </c>
      <c r="C595" s="60" t="s">
        <v>791</v>
      </c>
      <c r="D595" s="60" t="s">
        <v>792</v>
      </c>
      <c r="E595" s="53">
        <v>810</v>
      </c>
      <c r="F595" s="60" t="s">
        <v>370</v>
      </c>
      <c r="G595" s="60" t="s">
        <v>77</v>
      </c>
    </row>
    <row r="596" spans="1:7" ht="12.75" customHeight="1" x14ac:dyDescent="0.3">
      <c r="A596" s="54">
        <v>107597499</v>
      </c>
      <c r="B596" s="60" t="s">
        <v>983</v>
      </c>
      <c r="C596" s="60" t="s">
        <v>297</v>
      </c>
      <c r="D596" s="60" t="s">
        <v>298</v>
      </c>
      <c r="E596" s="53">
        <v>108</v>
      </c>
      <c r="F596" s="60" t="s">
        <v>76</v>
      </c>
      <c r="G596" s="60" t="s">
        <v>77</v>
      </c>
    </row>
    <row r="597" spans="1:7" ht="12.75" customHeight="1" x14ac:dyDescent="0.3">
      <c r="A597" s="54">
        <v>403922549</v>
      </c>
      <c r="B597" s="60" t="s">
        <v>984</v>
      </c>
      <c r="C597" s="60" t="s">
        <v>857</v>
      </c>
      <c r="D597" s="60" t="s">
        <v>858</v>
      </c>
      <c r="E597" s="53">
        <v>400</v>
      </c>
      <c r="F597" s="60" t="s">
        <v>859</v>
      </c>
      <c r="G597" s="60" t="s">
        <v>77</v>
      </c>
    </row>
    <row r="598" spans="1:7" ht="12.75" customHeight="1" x14ac:dyDescent="0.3">
      <c r="A598" s="54">
        <v>708512379</v>
      </c>
      <c r="B598" s="60" t="s">
        <v>985</v>
      </c>
      <c r="C598" s="60" t="s">
        <v>986</v>
      </c>
      <c r="D598" s="60" t="s">
        <v>75</v>
      </c>
      <c r="E598" s="53">
        <v>108</v>
      </c>
      <c r="F598" s="60" t="s">
        <v>76</v>
      </c>
      <c r="G598" s="60" t="s">
        <v>77</v>
      </c>
    </row>
    <row r="599" spans="1:7" ht="12.75" customHeight="1" x14ac:dyDescent="0.3">
      <c r="A599" s="54">
        <v>1703504489</v>
      </c>
      <c r="B599" s="60" t="s">
        <v>987</v>
      </c>
      <c r="C599" s="60" t="s">
        <v>161</v>
      </c>
      <c r="D599" s="60" t="s">
        <v>162</v>
      </c>
      <c r="E599" s="53">
        <v>101</v>
      </c>
      <c r="F599" s="60" t="s">
        <v>76</v>
      </c>
      <c r="G599" s="60" t="s">
        <v>77</v>
      </c>
    </row>
    <row r="600" spans="1:7" ht="12.75" customHeight="1" x14ac:dyDescent="0.3">
      <c r="A600" s="54">
        <v>1001396859</v>
      </c>
      <c r="B600" s="60" t="s">
        <v>988</v>
      </c>
      <c r="C600" s="60" t="s">
        <v>810</v>
      </c>
      <c r="D600" s="60" t="s">
        <v>811</v>
      </c>
      <c r="E600" s="53">
        <v>105</v>
      </c>
      <c r="F600" s="60" t="s">
        <v>76</v>
      </c>
      <c r="G600" s="60" t="s">
        <v>77</v>
      </c>
    </row>
    <row r="601" spans="1:7" ht="12.75" customHeight="1" x14ac:dyDescent="0.3">
      <c r="A601" s="54">
        <v>1909492149</v>
      </c>
      <c r="B601" s="60" t="s">
        <v>989</v>
      </c>
      <c r="C601" s="60" t="s">
        <v>83</v>
      </c>
      <c r="D601" s="60" t="s">
        <v>84</v>
      </c>
      <c r="E601" s="53">
        <v>101</v>
      </c>
      <c r="F601" s="60" t="s">
        <v>76</v>
      </c>
      <c r="G601" s="60" t="s">
        <v>77</v>
      </c>
    </row>
    <row r="602" spans="1:7" ht="12.75" customHeight="1" x14ac:dyDescent="0.3">
      <c r="A602" s="54">
        <v>2304504209</v>
      </c>
      <c r="B602" s="60" t="s">
        <v>990</v>
      </c>
      <c r="C602" s="60" t="s">
        <v>311</v>
      </c>
      <c r="D602" s="60" t="s">
        <v>312</v>
      </c>
      <c r="E602" s="53">
        <v>101</v>
      </c>
      <c r="F602" s="60" t="s">
        <v>76</v>
      </c>
      <c r="G602" s="60" t="s">
        <v>77</v>
      </c>
    </row>
    <row r="603" spans="1:7" ht="12.75" customHeight="1" x14ac:dyDescent="0.3">
      <c r="A603" s="54">
        <v>1901565679</v>
      </c>
      <c r="B603" s="60" t="s">
        <v>991</v>
      </c>
      <c r="C603" s="60" t="s">
        <v>402</v>
      </c>
      <c r="D603" s="60" t="s">
        <v>403</v>
      </c>
      <c r="E603" s="53">
        <v>108</v>
      </c>
      <c r="F603" s="60" t="s">
        <v>76</v>
      </c>
      <c r="G603" s="60" t="s">
        <v>77</v>
      </c>
    </row>
    <row r="604" spans="1:7" ht="12.75" customHeight="1" x14ac:dyDescent="0.3">
      <c r="A604" s="54">
        <v>401665809</v>
      </c>
      <c r="B604" s="60" t="s">
        <v>992</v>
      </c>
      <c r="C604" s="60" t="s">
        <v>993</v>
      </c>
      <c r="D604" s="60" t="s">
        <v>80</v>
      </c>
      <c r="E604" s="53">
        <v>740</v>
      </c>
      <c r="F604" s="60" t="s">
        <v>81</v>
      </c>
      <c r="G604" s="60" t="s">
        <v>77</v>
      </c>
    </row>
    <row r="605" spans="1:7" ht="12.75" customHeight="1" x14ac:dyDescent="0.3">
      <c r="A605" s="54">
        <v>1903912139</v>
      </c>
      <c r="B605" s="60" t="s">
        <v>994</v>
      </c>
      <c r="C605" s="60" t="s">
        <v>101</v>
      </c>
      <c r="D605" s="60" t="s">
        <v>102</v>
      </c>
      <c r="E605" s="53">
        <v>105</v>
      </c>
      <c r="F605" s="60" t="s">
        <v>76</v>
      </c>
      <c r="G605" s="60" t="s">
        <v>77</v>
      </c>
    </row>
    <row r="606" spans="1:7" ht="12.75" customHeight="1" x14ac:dyDescent="0.3">
      <c r="A606" s="54">
        <v>2708622929</v>
      </c>
      <c r="B606" s="60" t="s">
        <v>995</v>
      </c>
      <c r="C606" s="60" t="s">
        <v>331</v>
      </c>
      <c r="D606" s="60" t="s">
        <v>84</v>
      </c>
      <c r="E606" s="53">
        <v>101</v>
      </c>
      <c r="F606" s="60" t="s">
        <v>76</v>
      </c>
      <c r="G606" s="60" t="s">
        <v>77</v>
      </c>
    </row>
    <row r="607" spans="1:7" ht="12.75" customHeight="1" x14ac:dyDescent="0.3">
      <c r="A607" s="54">
        <v>1207497819</v>
      </c>
      <c r="B607" s="60" t="s">
        <v>996</v>
      </c>
      <c r="C607" s="60" t="s">
        <v>208</v>
      </c>
      <c r="D607" s="60" t="s">
        <v>209</v>
      </c>
      <c r="E607" s="53">
        <v>201</v>
      </c>
      <c r="F607" s="60" t="s">
        <v>145</v>
      </c>
      <c r="G607" s="60" t="s">
        <v>77</v>
      </c>
    </row>
    <row r="608" spans="1:7" ht="12.75" customHeight="1" x14ac:dyDescent="0.3">
      <c r="A608" s="54">
        <v>612512199</v>
      </c>
      <c r="B608" s="60" t="s">
        <v>997</v>
      </c>
      <c r="C608" s="60" t="s">
        <v>946</v>
      </c>
      <c r="D608" s="60" t="s">
        <v>947</v>
      </c>
      <c r="E608" s="53">
        <v>101</v>
      </c>
      <c r="F608" s="60" t="s">
        <v>76</v>
      </c>
      <c r="G608" s="60" t="s">
        <v>77</v>
      </c>
    </row>
    <row r="609" spans="1:7" ht="12.75" customHeight="1" x14ac:dyDescent="0.3">
      <c r="A609" s="54">
        <v>1906542579</v>
      </c>
      <c r="B609" s="60" t="s">
        <v>998</v>
      </c>
      <c r="C609" s="60" t="s">
        <v>314</v>
      </c>
      <c r="D609" s="60" t="s">
        <v>315</v>
      </c>
      <c r="E609" s="53">
        <v>300</v>
      </c>
      <c r="F609" s="60" t="s">
        <v>316</v>
      </c>
      <c r="G609" s="60" t="s">
        <v>77</v>
      </c>
    </row>
    <row r="610" spans="1:7" ht="12.75" customHeight="1" x14ac:dyDescent="0.3">
      <c r="A610" s="54">
        <v>2107575389</v>
      </c>
      <c r="B610" s="60" t="s">
        <v>999</v>
      </c>
      <c r="C610" s="60" t="s">
        <v>1000</v>
      </c>
      <c r="D610" s="60" t="s">
        <v>182</v>
      </c>
      <c r="E610" s="53">
        <v>101</v>
      </c>
      <c r="F610" s="60" t="s">
        <v>76</v>
      </c>
      <c r="G610" s="60" t="s">
        <v>77</v>
      </c>
    </row>
    <row r="611" spans="1:7" ht="12.75" customHeight="1" x14ac:dyDescent="0.3">
      <c r="A611" s="54">
        <v>606913479</v>
      </c>
      <c r="B611" s="60" t="s">
        <v>1001</v>
      </c>
      <c r="C611" s="60" t="s">
        <v>252</v>
      </c>
      <c r="D611" s="60" t="s">
        <v>253</v>
      </c>
      <c r="E611" s="53">
        <v>801</v>
      </c>
      <c r="F611" s="60" t="s">
        <v>121</v>
      </c>
      <c r="G611" s="60" t="s">
        <v>77</v>
      </c>
    </row>
    <row r="612" spans="1:7" ht="12.75" customHeight="1" x14ac:dyDescent="0.3">
      <c r="A612" s="54">
        <v>1908922989</v>
      </c>
      <c r="B612" s="60" t="s">
        <v>1002</v>
      </c>
      <c r="C612" s="60" t="s">
        <v>725</v>
      </c>
      <c r="D612" s="60" t="s">
        <v>726</v>
      </c>
      <c r="E612" s="53">
        <v>101</v>
      </c>
      <c r="F612" s="60" t="s">
        <v>76</v>
      </c>
      <c r="G612" s="60" t="s">
        <v>77</v>
      </c>
    </row>
    <row r="613" spans="1:7" ht="12.75" customHeight="1" x14ac:dyDescent="0.3">
      <c r="A613" s="54">
        <v>1312736069</v>
      </c>
      <c r="B613" s="60" t="s">
        <v>1003</v>
      </c>
      <c r="C613" s="60" t="s">
        <v>583</v>
      </c>
      <c r="D613" s="60" t="s">
        <v>584</v>
      </c>
      <c r="E613" s="53">
        <v>203</v>
      </c>
      <c r="F613" s="60" t="s">
        <v>145</v>
      </c>
      <c r="G613" s="60" t="s">
        <v>77</v>
      </c>
    </row>
    <row r="614" spans="1:7" ht="12.75" customHeight="1" x14ac:dyDescent="0.3">
      <c r="A614" s="54">
        <v>1205724239</v>
      </c>
      <c r="B614" s="60" t="s">
        <v>1004</v>
      </c>
      <c r="C614" s="60" t="s">
        <v>105</v>
      </c>
      <c r="D614" s="60" t="s">
        <v>106</v>
      </c>
      <c r="E614" s="53">
        <v>600</v>
      </c>
      <c r="F614" s="60" t="s">
        <v>107</v>
      </c>
      <c r="G614" s="60" t="s">
        <v>77</v>
      </c>
    </row>
    <row r="615" spans="1:7" ht="12.75" customHeight="1" x14ac:dyDescent="0.3">
      <c r="A615" s="54">
        <v>2611433059</v>
      </c>
      <c r="B615" s="60" t="s">
        <v>1005</v>
      </c>
      <c r="C615" s="60" t="s">
        <v>331</v>
      </c>
      <c r="D615" s="60" t="s">
        <v>84</v>
      </c>
      <c r="E615" s="53">
        <v>101</v>
      </c>
      <c r="F615" s="60" t="s">
        <v>76</v>
      </c>
      <c r="G615" s="60" t="s">
        <v>77</v>
      </c>
    </row>
    <row r="616" spans="1:7" ht="12.75" customHeight="1" x14ac:dyDescent="0.3">
      <c r="A616" s="54">
        <v>406835429</v>
      </c>
      <c r="B616" s="60" t="s">
        <v>1006</v>
      </c>
      <c r="C616" s="60" t="s">
        <v>366</v>
      </c>
      <c r="D616" s="60" t="s">
        <v>75</v>
      </c>
      <c r="E616" s="53">
        <v>108</v>
      </c>
      <c r="F616" s="60" t="s">
        <v>76</v>
      </c>
      <c r="G616" s="60" t="s">
        <v>77</v>
      </c>
    </row>
    <row r="617" spans="1:7" ht="12.75" customHeight="1" x14ac:dyDescent="0.3">
      <c r="A617" s="54">
        <v>612576759</v>
      </c>
      <c r="B617" s="60" t="s">
        <v>1007</v>
      </c>
      <c r="C617" s="60" t="s">
        <v>112</v>
      </c>
      <c r="D617" s="60" t="s">
        <v>113</v>
      </c>
      <c r="E617" s="53">
        <v>103</v>
      </c>
      <c r="F617" s="60" t="s">
        <v>76</v>
      </c>
      <c r="G617" s="60" t="s">
        <v>77</v>
      </c>
    </row>
    <row r="618" spans="1:7" ht="12.75" customHeight="1" x14ac:dyDescent="0.3">
      <c r="A618" s="54">
        <v>1703734729</v>
      </c>
      <c r="B618" s="60" t="s">
        <v>1008</v>
      </c>
      <c r="C618" s="60" t="s">
        <v>256</v>
      </c>
      <c r="D618" s="60" t="s">
        <v>257</v>
      </c>
      <c r="E618" s="53">
        <v>108</v>
      </c>
      <c r="F618" s="60" t="s">
        <v>76</v>
      </c>
      <c r="G618" s="60" t="s">
        <v>77</v>
      </c>
    </row>
    <row r="619" spans="1:7" ht="12.75" customHeight="1" x14ac:dyDescent="0.3">
      <c r="A619" s="54">
        <v>2801723919</v>
      </c>
      <c r="B619" s="60" t="s">
        <v>1009</v>
      </c>
      <c r="C619" s="60" t="s">
        <v>109</v>
      </c>
      <c r="D619" s="60" t="s">
        <v>110</v>
      </c>
      <c r="E619" s="53">
        <v>600</v>
      </c>
      <c r="F619" s="60" t="s">
        <v>107</v>
      </c>
      <c r="G619" s="60" t="s">
        <v>77</v>
      </c>
    </row>
    <row r="620" spans="1:7" ht="12.75" customHeight="1" x14ac:dyDescent="0.3">
      <c r="A620" s="54">
        <v>1201635239</v>
      </c>
      <c r="B620" s="60" t="s">
        <v>1010</v>
      </c>
      <c r="C620" s="60" t="s">
        <v>583</v>
      </c>
      <c r="D620" s="60" t="s">
        <v>584</v>
      </c>
      <c r="E620" s="53">
        <v>203</v>
      </c>
      <c r="F620" s="60" t="s">
        <v>145</v>
      </c>
      <c r="G620" s="60" t="s">
        <v>77</v>
      </c>
    </row>
    <row r="621" spans="1:7" ht="12.75" customHeight="1" x14ac:dyDescent="0.3">
      <c r="A621" s="54">
        <v>1006523749</v>
      </c>
      <c r="B621" s="60" t="s">
        <v>1011</v>
      </c>
      <c r="C621" s="60" t="s">
        <v>372</v>
      </c>
      <c r="D621" s="60" t="s">
        <v>84</v>
      </c>
      <c r="E621" s="53">
        <v>101</v>
      </c>
      <c r="F621" s="60" t="s">
        <v>76</v>
      </c>
      <c r="G621" s="60" t="s">
        <v>77</v>
      </c>
    </row>
    <row r="622" spans="1:7" ht="12.75" customHeight="1" x14ac:dyDescent="0.3">
      <c r="A622" s="54">
        <v>612502399</v>
      </c>
      <c r="B622" s="60" t="s">
        <v>1012</v>
      </c>
      <c r="C622" s="60" t="s">
        <v>105</v>
      </c>
      <c r="D622" s="60" t="s">
        <v>106</v>
      </c>
      <c r="E622" s="53">
        <v>600</v>
      </c>
      <c r="F622" s="60" t="s">
        <v>107</v>
      </c>
      <c r="G622" s="60" t="s">
        <v>77</v>
      </c>
    </row>
    <row r="623" spans="1:7" ht="12.75" customHeight="1" x14ac:dyDescent="0.3">
      <c r="A623" s="54">
        <v>905586099</v>
      </c>
      <c r="B623" s="60" t="s">
        <v>1013</v>
      </c>
      <c r="C623" s="60" t="s">
        <v>208</v>
      </c>
      <c r="D623" s="60" t="s">
        <v>209</v>
      </c>
      <c r="E623" s="53">
        <v>201</v>
      </c>
      <c r="F623" s="60" t="s">
        <v>145</v>
      </c>
      <c r="G623" s="60" t="s">
        <v>77</v>
      </c>
    </row>
    <row r="624" spans="1:7" ht="12.75" customHeight="1" x14ac:dyDescent="0.3">
      <c r="A624" s="54">
        <v>1708815249</v>
      </c>
      <c r="B624" s="60" t="s">
        <v>1014</v>
      </c>
      <c r="C624" s="60" t="s">
        <v>309</v>
      </c>
      <c r="D624" s="60" t="s">
        <v>84</v>
      </c>
      <c r="E624" s="53">
        <v>101</v>
      </c>
      <c r="F624" s="60" t="s">
        <v>76</v>
      </c>
      <c r="G624" s="60" t="s">
        <v>77</v>
      </c>
    </row>
    <row r="625" spans="1:7" ht="12.75" customHeight="1" x14ac:dyDescent="0.3">
      <c r="A625" s="54">
        <v>2203694399</v>
      </c>
      <c r="B625" s="60" t="s">
        <v>1015</v>
      </c>
      <c r="C625" s="60" t="s">
        <v>274</v>
      </c>
      <c r="D625" s="60" t="s">
        <v>275</v>
      </c>
      <c r="E625" s="53">
        <v>109</v>
      </c>
      <c r="F625" s="60" t="s">
        <v>76</v>
      </c>
      <c r="G625" s="60" t="s">
        <v>77</v>
      </c>
    </row>
    <row r="626" spans="1:7" ht="12.75" customHeight="1" x14ac:dyDescent="0.3">
      <c r="A626" s="54">
        <v>1606912209</v>
      </c>
      <c r="B626" s="60" t="s">
        <v>1016</v>
      </c>
      <c r="C626" s="60" t="s">
        <v>372</v>
      </c>
      <c r="D626" s="60" t="s">
        <v>84</v>
      </c>
      <c r="E626" s="53">
        <v>101</v>
      </c>
      <c r="F626" s="60" t="s">
        <v>76</v>
      </c>
      <c r="G626" s="60" t="s">
        <v>77</v>
      </c>
    </row>
    <row r="627" spans="1:7" ht="12.75" customHeight="1" x14ac:dyDescent="0.3">
      <c r="A627" s="54">
        <v>1101725089</v>
      </c>
      <c r="B627" s="60" t="s">
        <v>1017</v>
      </c>
      <c r="C627" s="60" t="s">
        <v>105</v>
      </c>
      <c r="D627" s="60" t="s">
        <v>106</v>
      </c>
      <c r="E627" s="53">
        <v>600</v>
      </c>
      <c r="F627" s="60" t="s">
        <v>107</v>
      </c>
      <c r="G627" s="60" t="s">
        <v>77</v>
      </c>
    </row>
    <row r="628" spans="1:7" ht="12.75" customHeight="1" x14ac:dyDescent="0.3">
      <c r="A628">
        <v>1507665209</v>
      </c>
      <c r="B628" t="s">
        <v>1018</v>
      </c>
      <c r="C628" t="s">
        <v>1019</v>
      </c>
      <c r="D628" s="60" t="s">
        <v>1020</v>
      </c>
      <c r="E628" s="53">
        <v>109</v>
      </c>
      <c r="F628" s="60" t="s">
        <v>76</v>
      </c>
      <c r="G628" s="62"/>
    </row>
    <row r="629" spans="1:7" ht="12.75" customHeight="1" x14ac:dyDescent="0.3">
      <c r="A629" s="54">
        <v>3003773279</v>
      </c>
      <c r="B629" s="60" t="s">
        <v>1021</v>
      </c>
      <c r="C629" s="60" t="s">
        <v>335</v>
      </c>
      <c r="D629" s="60" t="s">
        <v>84</v>
      </c>
      <c r="E629" s="53">
        <v>101</v>
      </c>
      <c r="F629" s="60" t="s">
        <v>76</v>
      </c>
      <c r="G629" s="60" t="s">
        <v>77</v>
      </c>
    </row>
    <row r="630" spans="1:7" ht="12.75" customHeight="1" x14ac:dyDescent="0.3">
      <c r="A630" s="54">
        <v>1803784649</v>
      </c>
      <c r="B630" s="60" t="s">
        <v>1022</v>
      </c>
      <c r="C630" s="60" t="s">
        <v>184</v>
      </c>
      <c r="D630" s="60" t="s">
        <v>185</v>
      </c>
      <c r="E630" s="53">
        <v>270</v>
      </c>
      <c r="F630" s="60" t="s">
        <v>88</v>
      </c>
      <c r="G630" s="60" t="s">
        <v>77</v>
      </c>
    </row>
    <row r="631" spans="1:7" ht="12.75" customHeight="1" x14ac:dyDescent="0.3">
      <c r="A631" s="54">
        <v>1606693659</v>
      </c>
      <c r="B631" s="60" t="s">
        <v>1023</v>
      </c>
      <c r="C631" s="60" t="s">
        <v>119</v>
      </c>
      <c r="D631" s="60" t="s">
        <v>120</v>
      </c>
      <c r="E631" s="53">
        <v>800</v>
      </c>
      <c r="F631" s="60" t="s">
        <v>121</v>
      </c>
      <c r="G631" s="60" t="s">
        <v>77</v>
      </c>
    </row>
    <row r="632" spans="1:7" ht="12.75" customHeight="1" x14ac:dyDescent="0.3">
      <c r="A632" s="54">
        <v>2712723599</v>
      </c>
      <c r="B632" s="60" t="s">
        <v>1024</v>
      </c>
      <c r="C632" s="60" t="s">
        <v>331</v>
      </c>
      <c r="D632" s="60" t="s">
        <v>84</v>
      </c>
      <c r="E632" s="53">
        <v>101</v>
      </c>
      <c r="F632" s="60" t="s">
        <v>76</v>
      </c>
      <c r="G632" s="60" t="s">
        <v>77</v>
      </c>
    </row>
    <row r="633" spans="1:7" ht="12.75" customHeight="1" x14ac:dyDescent="0.3">
      <c r="A633" s="54">
        <v>509844519</v>
      </c>
      <c r="B633" s="60" t="s">
        <v>1025</v>
      </c>
      <c r="C633" s="60" t="s">
        <v>109</v>
      </c>
      <c r="D633" s="60" t="s">
        <v>110</v>
      </c>
      <c r="E633" s="53">
        <v>600</v>
      </c>
      <c r="F633" s="60" t="s">
        <v>107</v>
      </c>
      <c r="G633" s="60" t="s">
        <v>77</v>
      </c>
    </row>
    <row r="634" spans="1:7" ht="12.75" customHeight="1" x14ac:dyDescent="0.3">
      <c r="A634" s="54">
        <v>2710934039</v>
      </c>
      <c r="B634" s="60" t="s">
        <v>1026</v>
      </c>
      <c r="C634" s="60" t="s">
        <v>583</v>
      </c>
      <c r="D634" s="60" t="s">
        <v>584</v>
      </c>
      <c r="E634" s="53">
        <v>203</v>
      </c>
      <c r="F634" s="60" t="s">
        <v>145</v>
      </c>
      <c r="G634" s="60" t="s">
        <v>77</v>
      </c>
    </row>
    <row r="635" spans="1:7" ht="12.75" customHeight="1" x14ac:dyDescent="0.3">
      <c r="A635" s="54">
        <v>2106732299</v>
      </c>
      <c r="B635" s="60" t="s">
        <v>1027</v>
      </c>
      <c r="C635" s="60" t="s">
        <v>181</v>
      </c>
      <c r="D635" s="60" t="s">
        <v>182</v>
      </c>
      <c r="E635" s="53">
        <v>101</v>
      </c>
      <c r="F635" s="60" t="s">
        <v>76</v>
      </c>
      <c r="G635" s="60" t="s">
        <v>77</v>
      </c>
    </row>
    <row r="636" spans="1:7" ht="12.75" customHeight="1" x14ac:dyDescent="0.3">
      <c r="A636" s="54">
        <v>1409454209</v>
      </c>
      <c r="B636" s="60" t="s">
        <v>1028</v>
      </c>
      <c r="C636" s="60" t="s">
        <v>105</v>
      </c>
      <c r="D636" s="60" t="s">
        <v>106</v>
      </c>
      <c r="E636" s="53">
        <v>600</v>
      </c>
      <c r="F636" s="60" t="s">
        <v>107</v>
      </c>
      <c r="G636" s="60" t="s">
        <v>77</v>
      </c>
    </row>
    <row r="637" spans="1:7" ht="12.75" customHeight="1" x14ac:dyDescent="0.3">
      <c r="A637" s="54">
        <v>701744649</v>
      </c>
      <c r="B637" s="60" t="s">
        <v>1029</v>
      </c>
      <c r="C637" s="60" t="s">
        <v>152</v>
      </c>
      <c r="D637" s="60" t="s">
        <v>84</v>
      </c>
      <c r="E637" s="53">
        <v>101</v>
      </c>
      <c r="F637" s="60" t="s">
        <v>76</v>
      </c>
      <c r="G637" s="60" t="s">
        <v>77</v>
      </c>
    </row>
    <row r="638" spans="1:7" ht="12.75" customHeight="1" x14ac:dyDescent="0.3">
      <c r="A638" s="54">
        <v>2310532049</v>
      </c>
      <c r="B638" s="60" t="s">
        <v>1030</v>
      </c>
      <c r="C638" s="60" t="s">
        <v>532</v>
      </c>
      <c r="D638" s="60" t="s">
        <v>533</v>
      </c>
      <c r="E638" s="53">
        <v>108</v>
      </c>
      <c r="F638" s="60" t="s">
        <v>76</v>
      </c>
      <c r="G638" s="60" t="s">
        <v>77</v>
      </c>
    </row>
    <row r="639" spans="1:7" ht="12.75" customHeight="1" x14ac:dyDescent="0.3">
      <c r="A639" s="54">
        <v>2011612909</v>
      </c>
      <c r="B639" s="60" t="s">
        <v>1031</v>
      </c>
      <c r="C639" s="60" t="s">
        <v>341</v>
      </c>
      <c r="D639" s="60" t="s">
        <v>342</v>
      </c>
      <c r="E639" s="53">
        <v>220</v>
      </c>
      <c r="F639" s="60" t="s">
        <v>176</v>
      </c>
      <c r="G639" s="60" t="s">
        <v>77</v>
      </c>
    </row>
    <row r="640" spans="1:7" ht="12.75" customHeight="1" x14ac:dyDescent="0.3">
      <c r="A640" s="54">
        <v>3009625999</v>
      </c>
      <c r="B640" s="60" t="s">
        <v>1032</v>
      </c>
      <c r="C640" s="60" t="s">
        <v>303</v>
      </c>
      <c r="D640" s="60" t="s">
        <v>304</v>
      </c>
      <c r="E640" s="53">
        <v>230</v>
      </c>
      <c r="F640" s="60" t="s">
        <v>305</v>
      </c>
      <c r="G640" s="60" t="s">
        <v>77</v>
      </c>
    </row>
    <row r="641" spans="1:7" ht="12.75" customHeight="1" x14ac:dyDescent="0.3">
      <c r="A641" s="54">
        <v>2208532339</v>
      </c>
      <c r="B641" s="60" t="s">
        <v>1033</v>
      </c>
      <c r="C641" s="60" t="s">
        <v>725</v>
      </c>
      <c r="D641" s="60" t="s">
        <v>726</v>
      </c>
      <c r="E641" s="53">
        <v>101</v>
      </c>
      <c r="F641" s="60" t="s">
        <v>76</v>
      </c>
      <c r="G641" s="60" t="s">
        <v>77</v>
      </c>
    </row>
    <row r="642" spans="1:7" ht="12.75" customHeight="1" x14ac:dyDescent="0.3">
      <c r="A642" s="54">
        <v>401612879</v>
      </c>
      <c r="B642" s="60" t="s">
        <v>1034</v>
      </c>
      <c r="C642" s="60" t="s">
        <v>372</v>
      </c>
      <c r="D642" s="60" t="s">
        <v>84</v>
      </c>
      <c r="E642" s="53">
        <v>101</v>
      </c>
      <c r="F642" s="60" t="s">
        <v>76</v>
      </c>
      <c r="G642" s="60" t="s">
        <v>77</v>
      </c>
    </row>
    <row r="643" spans="1:7" ht="12.75" customHeight="1" x14ac:dyDescent="0.3">
      <c r="A643" s="54">
        <v>1308584579</v>
      </c>
      <c r="B643" s="60" t="s">
        <v>1035</v>
      </c>
      <c r="C643" s="60" t="s">
        <v>456</v>
      </c>
      <c r="D643" s="60" t="s">
        <v>87</v>
      </c>
      <c r="E643" s="53">
        <v>270</v>
      </c>
      <c r="F643" s="60" t="s">
        <v>88</v>
      </c>
      <c r="G643" s="60" t="s">
        <v>77</v>
      </c>
    </row>
    <row r="644" spans="1:7" ht="12.75" customHeight="1" x14ac:dyDescent="0.3">
      <c r="A644" s="54">
        <v>2806625939</v>
      </c>
      <c r="B644" s="60" t="s">
        <v>1036</v>
      </c>
      <c r="C644" s="60" t="s">
        <v>1037</v>
      </c>
      <c r="D644" s="60" t="s">
        <v>194</v>
      </c>
      <c r="E644" s="53">
        <v>108</v>
      </c>
      <c r="F644" s="60" t="s">
        <v>76</v>
      </c>
      <c r="G644" s="60" t="s">
        <v>77</v>
      </c>
    </row>
    <row r="645" spans="1:7" ht="12.75" customHeight="1" x14ac:dyDescent="0.3">
      <c r="A645" s="54">
        <v>804596109</v>
      </c>
      <c r="B645" s="60" t="s">
        <v>1038</v>
      </c>
      <c r="C645" s="60" t="s">
        <v>203</v>
      </c>
      <c r="D645" s="60" t="s">
        <v>84</v>
      </c>
      <c r="E645" s="53">
        <v>101</v>
      </c>
      <c r="F645" s="60" t="s">
        <v>76</v>
      </c>
      <c r="G645" s="60" t="s">
        <v>77</v>
      </c>
    </row>
    <row r="646" spans="1:7" ht="12.75" customHeight="1" x14ac:dyDescent="0.3">
      <c r="A646" s="54">
        <v>512723669</v>
      </c>
      <c r="B646" s="60" t="s">
        <v>1039</v>
      </c>
      <c r="C646" s="60" t="s">
        <v>456</v>
      </c>
      <c r="D646" s="60" t="s">
        <v>87</v>
      </c>
      <c r="E646" s="53">
        <v>270</v>
      </c>
      <c r="F646" s="60" t="s">
        <v>88</v>
      </c>
      <c r="G646" s="60" t="s">
        <v>77</v>
      </c>
    </row>
    <row r="647" spans="1:7" ht="12.75" customHeight="1" x14ac:dyDescent="0.3">
      <c r="A647" s="54">
        <v>1508852059</v>
      </c>
      <c r="B647" s="60" t="s">
        <v>1040</v>
      </c>
      <c r="C647" s="60" t="s">
        <v>174</v>
      </c>
      <c r="D647" s="60" t="s">
        <v>175</v>
      </c>
      <c r="E647" s="53">
        <v>220</v>
      </c>
      <c r="F647" s="60" t="s">
        <v>176</v>
      </c>
      <c r="G647" s="60" t="s">
        <v>77</v>
      </c>
    </row>
    <row r="648" spans="1:7" ht="12.75" customHeight="1" x14ac:dyDescent="0.3">
      <c r="A648" s="54">
        <v>2508813719</v>
      </c>
      <c r="B648" s="60" t="s">
        <v>1041</v>
      </c>
      <c r="C648" s="60" t="s">
        <v>314</v>
      </c>
      <c r="D648" s="60" t="s">
        <v>315</v>
      </c>
      <c r="E648" s="53">
        <v>300</v>
      </c>
      <c r="F648" s="60" t="s">
        <v>316</v>
      </c>
      <c r="G648" s="60" t="s">
        <v>77</v>
      </c>
    </row>
    <row r="649" spans="1:7" ht="12.75" customHeight="1" x14ac:dyDescent="0.3">
      <c r="A649" s="54">
        <v>802535599</v>
      </c>
      <c r="B649" s="60" t="s">
        <v>1042</v>
      </c>
      <c r="C649" s="60" t="s">
        <v>1043</v>
      </c>
      <c r="D649" s="60" t="s">
        <v>1044</v>
      </c>
      <c r="E649" s="53">
        <v>109</v>
      </c>
      <c r="F649" s="60" t="s">
        <v>76</v>
      </c>
      <c r="G649" s="60" t="s">
        <v>77</v>
      </c>
    </row>
    <row r="650" spans="1:7" ht="12.75" customHeight="1" x14ac:dyDescent="0.3">
      <c r="A650" s="54">
        <v>1209843499</v>
      </c>
      <c r="B650" s="60" t="s">
        <v>1045</v>
      </c>
      <c r="C650" s="60" t="s">
        <v>508</v>
      </c>
      <c r="D650" s="60" t="s">
        <v>509</v>
      </c>
      <c r="E650" s="53">
        <v>101</v>
      </c>
      <c r="F650" s="60" t="s">
        <v>76</v>
      </c>
      <c r="G650" s="60" t="s">
        <v>77</v>
      </c>
    </row>
    <row r="651" spans="1:7" ht="12.75" customHeight="1" x14ac:dyDescent="0.3">
      <c r="A651" s="54">
        <v>3105774999</v>
      </c>
      <c r="B651" s="60" t="s">
        <v>1046</v>
      </c>
      <c r="C651" s="60" t="s">
        <v>171</v>
      </c>
      <c r="D651" s="60" t="s">
        <v>172</v>
      </c>
      <c r="E651" s="53">
        <v>111</v>
      </c>
      <c r="F651" s="60" t="s">
        <v>76</v>
      </c>
      <c r="G651" s="60" t="s">
        <v>77</v>
      </c>
    </row>
    <row r="652" spans="1:7" ht="12.75" customHeight="1" x14ac:dyDescent="0.3">
      <c r="A652" s="54">
        <v>2108732959</v>
      </c>
      <c r="B652" s="60" t="s">
        <v>1047</v>
      </c>
      <c r="C652" s="60" t="s">
        <v>282</v>
      </c>
      <c r="D652" s="60" t="s">
        <v>216</v>
      </c>
      <c r="E652" s="53">
        <v>101</v>
      </c>
      <c r="F652" s="60" t="s">
        <v>76</v>
      </c>
      <c r="G652" s="60" t="s">
        <v>77</v>
      </c>
    </row>
    <row r="653" spans="1:7" ht="12.75" customHeight="1" x14ac:dyDescent="0.3">
      <c r="A653" s="54">
        <v>2305892759</v>
      </c>
      <c r="B653" s="60" t="s">
        <v>1048</v>
      </c>
      <c r="C653" s="60" t="s">
        <v>548</v>
      </c>
      <c r="D653" s="60" t="s">
        <v>168</v>
      </c>
      <c r="E653" s="53">
        <v>109</v>
      </c>
      <c r="F653" s="60" t="s">
        <v>76</v>
      </c>
      <c r="G653" s="60" t="s">
        <v>77</v>
      </c>
    </row>
    <row r="654" spans="1:7" ht="12.75" customHeight="1" x14ac:dyDescent="0.3">
      <c r="A654" s="54">
        <v>1608895439</v>
      </c>
      <c r="B654" s="60" t="s">
        <v>1049</v>
      </c>
      <c r="C654" s="60" t="s">
        <v>96</v>
      </c>
      <c r="D654" s="60" t="s">
        <v>84</v>
      </c>
      <c r="E654" s="53">
        <v>101</v>
      </c>
      <c r="F654" s="60" t="s">
        <v>76</v>
      </c>
      <c r="G654" s="60" t="s">
        <v>77</v>
      </c>
    </row>
    <row r="655" spans="1:7" ht="12.75" customHeight="1" x14ac:dyDescent="0.3">
      <c r="A655" s="54">
        <v>401804009</v>
      </c>
      <c r="B655" s="60" t="s">
        <v>1050</v>
      </c>
      <c r="C655" s="60" t="s">
        <v>647</v>
      </c>
      <c r="D655" s="60" t="s">
        <v>75</v>
      </c>
      <c r="E655" s="53">
        <v>108</v>
      </c>
      <c r="F655" s="60" t="s">
        <v>76</v>
      </c>
      <c r="G655" s="60" t="s">
        <v>77</v>
      </c>
    </row>
    <row r="656" spans="1:7" ht="12.75" customHeight="1" x14ac:dyDescent="0.3">
      <c r="A656" s="54">
        <v>1903665619</v>
      </c>
      <c r="B656" s="60" t="s">
        <v>1051</v>
      </c>
      <c r="C656" s="60" t="s">
        <v>91</v>
      </c>
      <c r="D656" s="60" t="s">
        <v>84</v>
      </c>
      <c r="E656" s="53">
        <v>101</v>
      </c>
      <c r="F656" s="60" t="s">
        <v>76</v>
      </c>
      <c r="G656" s="60" t="s">
        <v>77</v>
      </c>
    </row>
    <row r="657" spans="1:7" ht="12.75" customHeight="1" x14ac:dyDescent="0.3">
      <c r="A657" s="54">
        <v>2212585339</v>
      </c>
      <c r="B657" s="60" t="s">
        <v>1052</v>
      </c>
      <c r="C657" s="60" t="s">
        <v>93</v>
      </c>
      <c r="D657" s="60" t="s">
        <v>94</v>
      </c>
      <c r="E657" s="53">
        <v>108</v>
      </c>
      <c r="F657" s="60" t="s">
        <v>76</v>
      </c>
      <c r="G657" s="60" t="s">
        <v>77</v>
      </c>
    </row>
    <row r="658" spans="1:7" ht="12.75" customHeight="1" x14ac:dyDescent="0.3">
      <c r="A658" s="54">
        <v>2505872799</v>
      </c>
      <c r="B658" s="60" t="s">
        <v>1053</v>
      </c>
      <c r="C658" s="60" t="s">
        <v>429</v>
      </c>
      <c r="D658" s="60" t="s">
        <v>201</v>
      </c>
      <c r="E658" s="53">
        <v>104</v>
      </c>
      <c r="F658" s="60" t="s">
        <v>76</v>
      </c>
      <c r="G658" s="60" t="s">
        <v>77</v>
      </c>
    </row>
    <row r="659" spans="1:7" ht="12.75" customHeight="1" x14ac:dyDescent="0.3">
      <c r="A659" s="54">
        <v>707712419</v>
      </c>
      <c r="B659" s="60" t="s">
        <v>1054</v>
      </c>
      <c r="C659" s="60" t="s">
        <v>508</v>
      </c>
      <c r="D659" s="60" t="s">
        <v>509</v>
      </c>
      <c r="E659" s="53">
        <v>101</v>
      </c>
      <c r="F659" s="60" t="s">
        <v>76</v>
      </c>
      <c r="G659" s="60" t="s">
        <v>295</v>
      </c>
    </row>
    <row r="660" spans="1:7" ht="12.75" customHeight="1" x14ac:dyDescent="0.3">
      <c r="A660" s="54">
        <v>2410575349</v>
      </c>
      <c r="B660" s="60" t="s">
        <v>1055</v>
      </c>
      <c r="C660" s="60" t="s">
        <v>200</v>
      </c>
      <c r="D660" s="60" t="s">
        <v>201</v>
      </c>
      <c r="E660" s="53">
        <v>104</v>
      </c>
      <c r="F660" s="60" t="s">
        <v>76</v>
      </c>
      <c r="G660" s="60" t="s">
        <v>77</v>
      </c>
    </row>
    <row r="661" spans="1:7" ht="12.75" customHeight="1" x14ac:dyDescent="0.3">
      <c r="A661" s="54">
        <v>1806814779</v>
      </c>
      <c r="B661" s="60" t="s">
        <v>1056</v>
      </c>
      <c r="C661" s="60" t="s">
        <v>850</v>
      </c>
      <c r="D661" s="60" t="s">
        <v>851</v>
      </c>
      <c r="E661" s="53">
        <v>101</v>
      </c>
      <c r="F661" s="60" t="s">
        <v>76</v>
      </c>
      <c r="G661" s="60" t="s">
        <v>77</v>
      </c>
    </row>
    <row r="662" spans="1:7" ht="12.75" customHeight="1" x14ac:dyDescent="0.3">
      <c r="A662" s="54">
        <v>2610572989</v>
      </c>
      <c r="B662" s="60" t="s">
        <v>1057</v>
      </c>
      <c r="C662" s="60" t="s">
        <v>152</v>
      </c>
      <c r="D662" s="60" t="s">
        <v>84</v>
      </c>
      <c r="E662" s="53">
        <v>101</v>
      </c>
      <c r="F662" s="60" t="s">
        <v>76</v>
      </c>
      <c r="G662" s="60" t="s">
        <v>77</v>
      </c>
    </row>
    <row r="663" spans="1:7" ht="12.75" customHeight="1" x14ac:dyDescent="0.3">
      <c r="A663" s="54">
        <v>309882139</v>
      </c>
      <c r="B663" s="60" t="s">
        <v>1058</v>
      </c>
      <c r="C663" s="60" t="s">
        <v>109</v>
      </c>
      <c r="D663" s="60" t="s">
        <v>110</v>
      </c>
      <c r="E663" s="53">
        <v>600</v>
      </c>
      <c r="F663" s="60" t="s">
        <v>107</v>
      </c>
      <c r="G663" s="60" t="s">
        <v>77</v>
      </c>
    </row>
    <row r="664" spans="1:7" ht="12.75" customHeight="1" x14ac:dyDescent="0.3">
      <c r="A664" s="54">
        <v>1911532739</v>
      </c>
      <c r="B664" s="60" t="s">
        <v>1059</v>
      </c>
      <c r="C664" s="60" t="s">
        <v>331</v>
      </c>
      <c r="D664" s="60" t="s">
        <v>84</v>
      </c>
      <c r="E664" s="53">
        <v>101</v>
      </c>
      <c r="F664" s="60" t="s">
        <v>76</v>
      </c>
      <c r="G664" s="60" t="s">
        <v>77</v>
      </c>
    </row>
    <row r="665" spans="1:7" ht="12.75" customHeight="1" x14ac:dyDescent="0.3">
      <c r="A665" s="54">
        <v>2211792939</v>
      </c>
      <c r="B665" s="60" t="s">
        <v>1060</v>
      </c>
      <c r="C665" s="60" t="s">
        <v>383</v>
      </c>
      <c r="D665" s="60" t="s">
        <v>384</v>
      </c>
      <c r="E665" s="53">
        <v>104</v>
      </c>
      <c r="F665" s="60" t="s">
        <v>76</v>
      </c>
      <c r="G665" s="60" t="s">
        <v>77</v>
      </c>
    </row>
    <row r="666" spans="1:7" ht="12.75" customHeight="1" x14ac:dyDescent="0.3">
      <c r="A666" s="54">
        <v>904592529</v>
      </c>
      <c r="B666" s="60" t="s">
        <v>1061</v>
      </c>
      <c r="C666" s="60" t="s">
        <v>83</v>
      </c>
      <c r="D666" s="60" t="s">
        <v>84</v>
      </c>
      <c r="E666" s="53">
        <v>101</v>
      </c>
      <c r="F666" s="60" t="s">
        <v>76</v>
      </c>
      <c r="G666" s="60" t="s">
        <v>77</v>
      </c>
    </row>
    <row r="667" spans="1:7" ht="12.75" customHeight="1" x14ac:dyDescent="0.3">
      <c r="A667" s="54">
        <v>302612839</v>
      </c>
      <c r="B667" s="60" t="s">
        <v>1062</v>
      </c>
      <c r="C667" s="60" t="s">
        <v>470</v>
      </c>
      <c r="D667" s="60" t="s">
        <v>471</v>
      </c>
      <c r="E667" s="53">
        <v>900</v>
      </c>
      <c r="F667" s="60" t="s">
        <v>472</v>
      </c>
      <c r="G667" s="60" t="s">
        <v>77</v>
      </c>
    </row>
    <row r="668" spans="1:7" ht="12.75" customHeight="1" x14ac:dyDescent="0.3">
      <c r="A668" s="54">
        <v>101882109</v>
      </c>
      <c r="B668" s="60" t="s">
        <v>1063</v>
      </c>
      <c r="C668" s="60" t="s">
        <v>252</v>
      </c>
      <c r="D668" s="60" t="s">
        <v>253</v>
      </c>
      <c r="E668" s="53">
        <v>801</v>
      </c>
      <c r="F668" s="60" t="s">
        <v>121</v>
      </c>
      <c r="G668" s="60" t="s">
        <v>77</v>
      </c>
    </row>
    <row r="669" spans="1:7" ht="12.75" customHeight="1" x14ac:dyDescent="0.3">
      <c r="A669" s="54">
        <v>608804929</v>
      </c>
      <c r="B669" s="60" t="s">
        <v>1064</v>
      </c>
      <c r="C669" s="60" t="s">
        <v>303</v>
      </c>
      <c r="D669" s="60" t="s">
        <v>304</v>
      </c>
      <c r="E669" s="53">
        <v>230</v>
      </c>
      <c r="F669" s="60" t="s">
        <v>305</v>
      </c>
      <c r="G669" s="60" t="s">
        <v>77</v>
      </c>
    </row>
    <row r="670" spans="1:7" ht="12.75" customHeight="1" x14ac:dyDescent="0.3">
      <c r="A670" s="54">
        <v>2606574379</v>
      </c>
      <c r="B670" s="60" t="s">
        <v>1065</v>
      </c>
      <c r="C670" s="60" t="s">
        <v>388</v>
      </c>
      <c r="D670" s="60" t="s">
        <v>75</v>
      </c>
      <c r="E670" s="53">
        <v>108</v>
      </c>
      <c r="F670" s="60" t="s">
        <v>76</v>
      </c>
      <c r="G670" s="60" t="s">
        <v>77</v>
      </c>
    </row>
    <row r="671" spans="1:7" ht="12.75" customHeight="1" x14ac:dyDescent="0.3">
      <c r="A671" s="54">
        <v>2111596429</v>
      </c>
      <c r="B671" s="60" t="s">
        <v>1066</v>
      </c>
      <c r="C671" s="60" t="s">
        <v>256</v>
      </c>
      <c r="D671" s="60" t="s">
        <v>257</v>
      </c>
      <c r="E671" s="53">
        <v>108</v>
      </c>
      <c r="F671" s="60" t="s">
        <v>76</v>
      </c>
      <c r="G671" s="60" t="s">
        <v>77</v>
      </c>
    </row>
    <row r="672" spans="1:7" ht="12.75" customHeight="1" x14ac:dyDescent="0.3">
      <c r="A672" s="54">
        <v>1906765879</v>
      </c>
      <c r="B672" s="60" t="s">
        <v>1067</v>
      </c>
      <c r="C672" s="60" t="s">
        <v>91</v>
      </c>
      <c r="D672" s="60" t="s">
        <v>84</v>
      </c>
      <c r="E672" s="53">
        <v>101</v>
      </c>
      <c r="F672" s="60" t="s">
        <v>76</v>
      </c>
      <c r="G672" s="60" t="s">
        <v>77</v>
      </c>
    </row>
    <row r="673" spans="1:7" ht="12.75" customHeight="1" x14ac:dyDescent="0.3">
      <c r="A673" s="54">
        <v>612597599</v>
      </c>
      <c r="B673" s="60" t="s">
        <v>1068</v>
      </c>
      <c r="C673" s="60" t="s">
        <v>256</v>
      </c>
      <c r="D673" s="60" t="s">
        <v>257</v>
      </c>
      <c r="E673" s="53">
        <v>108</v>
      </c>
      <c r="F673" s="60" t="s">
        <v>76</v>
      </c>
      <c r="G673" s="60" t="s">
        <v>77</v>
      </c>
    </row>
    <row r="674" spans="1:7" ht="12.75" customHeight="1" x14ac:dyDescent="0.3">
      <c r="A674" s="54">
        <v>1502902799</v>
      </c>
      <c r="B674" s="60" t="s">
        <v>1069</v>
      </c>
      <c r="C674" s="60" t="s">
        <v>196</v>
      </c>
      <c r="D674" s="60" t="s">
        <v>197</v>
      </c>
      <c r="E674" s="53">
        <v>105</v>
      </c>
      <c r="F674" s="60" t="s">
        <v>76</v>
      </c>
      <c r="G674" s="60" t="s">
        <v>77</v>
      </c>
    </row>
    <row r="675" spans="1:7" ht="12.75" customHeight="1" x14ac:dyDescent="0.3">
      <c r="A675" s="54">
        <v>808882449</v>
      </c>
      <c r="B675" s="60" t="s">
        <v>1070</v>
      </c>
      <c r="C675" s="60" t="s">
        <v>301</v>
      </c>
      <c r="D675" s="60" t="s">
        <v>75</v>
      </c>
      <c r="E675" s="53">
        <v>108</v>
      </c>
      <c r="F675" s="60" t="s">
        <v>76</v>
      </c>
      <c r="G675" s="60" t="s">
        <v>77</v>
      </c>
    </row>
    <row r="676" spans="1:7" ht="12.75" customHeight="1" x14ac:dyDescent="0.3">
      <c r="A676" s="54">
        <v>2201654699</v>
      </c>
      <c r="B676" s="60" t="s">
        <v>1071</v>
      </c>
      <c r="C676" s="60" t="s">
        <v>203</v>
      </c>
      <c r="D676" s="60" t="s">
        <v>84</v>
      </c>
      <c r="E676" s="53">
        <v>101</v>
      </c>
      <c r="F676" s="60" t="s">
        <v>76</v>
      </c>
      <c r="G676" s="60" t="s">
        <v>77</v>
      </c>
    </row>
    <row r="677" spans="1:7" ht="12.75" customHeight="1" x14ac:dyDescent="0.3">
      <c r="A677" s="54">
        <v>1109664909</v>
      </c>
      <c r="B677" s="60" t="s">
        <v>1072</v>
      </c>
      <c r="C677" s="60" t="s">
        <v>331</v>
      </c>
      <c r="D677" s="60" t="s">
        <v>84</v>
      </c>
      <c r="E677" s="53">
        <v>101</v>
      </c>
      <c r="F677" s="60" t="s">
        <v>76</v>
      </c>
      <c r="G677" s="60" t="s">
        <v>77</v>
      </c>
    </row>
    <row r="678" spans="1:7" ht="12.75" customHeight="1" x14ac:dyDescent="0.3">
      <c r="A678" s="54">
        <v>1503837149</v>
      </c>
      <c r="B678" s="60" t="s">
        <v>1073</v>
      </c>
      <c r="C678" s="60" t="s">
        <v>1074</v>
      </c>
      <c r="D678" s="60" t="s">
        <v>84</v>
      </c>
      <c r="E678" s="53">
        <v>101</v>
      </c>
      <c r="F678" s="60" t="s">
        <v>76</v>
      </c>
      <c r="G678" s="60" t="s">
        <v>77</v>
      </c>
    </row>
    <row r="679" spans="1:7" ht="12.75" customHeight="1" x14ac:dyDescent="0.3">
      <c r="A679" s="54">
        <v>907714939</v>
      </c>
      <c r="B679" s="60" t="s">
        <v>1075</v>
      </c>
      <c r="C679" s="60" t="s">
        <v>174</v>
      </c>
      <c r="D679" s="60" t="s">
        <v>175</v>
      </c>
      <c r="E679" s="53">
        <v>220</v>
      </c>
      <c r="F679" s="60" t="s">
        <v>176</v>
      </c>
      <c r="G679" s="60" t="s">
        <v>77</v>
      </c>
    </row>
    <row r="680" spans="1:7" ht="12.75" customHeight="1" x14ac:dyDescent="0.3">
      <c r="A680" s="54">
        <v>1107615709</v>
      </c>
      <c r="B680" s="60" t="s">
        <v>1076</v>
      </c>
      <c r="C680" s="60" t="s">
        <v>311</v>
      </c>
      <c r="D680" s="60" t="s">
        <v>312</v>
      </c>
      <c r="E680" s="53">
        <v>101</v>
      </c>
      <c r="F680" s="60" t="s">
        <v>76</v>
      </c>
      <c r="G680" s="60" t="s">
        <v>77</v>
      </c>
    </row>
    <row r="681" spans="1:7" ht="12.75" customHeight="1" x14ac:dyDescent="0.3">
      <c r="A681">
        <v>411673949</v>
      </c>
      <c r="B681" t="s">
        <v>1077</v>
      </c>
      <c r="C681" t="s">
        <v>174</v>
      </c>
      <c r="D681" s="60" t="s">
        <v>175</v>
      </c>
      <c r="E681" s="53">
        <v>220</v>
      </c>
      <c r="F681" s="60" t="s">
        <v>1078</v>
      </c>
      <c r="G681" s="62" t="s">
        <v>155</v>
      </c>
    </row>
    <row r="682" spans="1:7" ht="12.75" customHeight="1" x14ac:dyDescent="0.3">
      <c r="A682">
        <v>1805882569</v>
      </c>
      <c r="B682" t="s">
        <v>1079</v>
      </c>
      <c r="C682" t="s">
        <v>1080</v>
      </c>
      <c r="D682" s="60" t="s">
        <v>182</v>
      </c>
      <c r="E682" s="53">
        <v>101</v>
      </c>
      <c r="F682" s="60" t="s">
        <v>76</v>
      </c>
      <c r="G682" s="62" t="s">
        <v>155</v>
      </c>
    </row>
    <row r="683" spans="1:7" ht="12.75" customHeight="1" x14ac:dyDescent="0.3">
      <c r="A683">
        <v>1203663359</v>
      </c>
      <c r="B683" t="s">
        <v>1081</v>
      </c>
      <c r="C683"/>
      <c r="D683" s="60"/>
      <c r="E683" s="53"/>
      <c r="F683" s="60"/>
      <c r="G683" s="62" t="s">
        <v>1082</v>
      </c>
    </row>
    <row r="684" spans="1:7" ht="12.75" customHeight="1" x14ac:dyDescent="0.3">
      <c r="A684" s="54">
        <v>2601492109</v>
      </c>
      <c r="B684" s="60" t="s">
        <v>1083</v>
      </c>
      <c r="C684" s="60" t="s">
        <v>396</v>
      </c>
      <c r="D684" s="60" t="s">
        <v>397</v>
      </c>
      <c r="E684" s="53">
        <v>200</v>
      </c>
      <c r="F684" s="60" t="s">
        <v>145</v>
      </c>
      <c r="G684" s="60" t="s">
        <v>77</v>
      </c>
    </row>
    <row r="685" spans="1:7" ht="12.75" customHeight="1" x14ac:dyDescent="0.3">
      <c r="A685" s="54">
        <v>3009492669</v>
      </c>
      <c r="B685" s="60" t="s">
        <v>1084</v>
      </c>
      <c r="C685" s="60" t="s">
        <v>301</v>
      </c>
      <c r="D685" s="60" t="s">
        <v>75</v>
      </c>
      <c r="E685" s="53">
        <v>108</v>
      </c>
      <c r="F685" s="60" t="s">
        <v>76</v>
      </c>
      <c r="G685" s="60" t="s">
        <v>77</v>
      </c>
    </row>
    <row r="686" spans="1:7" ht="12.75" customHeight="1" x14ac:dyDescent="0.3">
      <c r="A686" s="54">
        <v>303605169</v>
      </c>
      <c r="B686" s="60" t="s">
        <v>1085</v>
      </c>
      <c r="C686" s="60" t="s">
        <v>456</v>
      </c>
      <c r="D686" s="60" t="s">
        <v>87</v>
      </c>
      <c r="E686" s="53">
        <v>270</v>
      </c>
      <c r="F686" s="60" t="s">
        <v>88</v>
      </c>
      <c r="G686" s="60" t="s">
        <v>77</v>
      </c>
    </row>
    <row r="687" spans="1:7" ht="12.75" customHeight="1" x14ac:dyDescent="0.3">
      <c r="A687" s="54">
        <v>2812534179</v>
      </c>
      <c r="B687" s="60" t="s">
        <v>1086</v>
      </c>
      <c r="C687" s="60" t="s">
        <v>200</v>
      </c>
      <c r="D687" s="60" t="s">
        <v>201</v>
      </c>
      <c r="E687" s="53">
        <v>104</v>
      </c>
      <c r="F687" s="60" t="s">
        <v>76</v>
      </c>
      <c r="G687" s="60" t="s">
        <v>77</v>
      </c>
    </row>
    <row r="688" spans="1:7" ht="12.75" customHeight="1" x14ac:dyDescent="0.3">
      <c r="A688" s="54">
        <v>1902754939</v>
      </c>
      <c r="B688" s="60" t="s">
        <v>1086</v>
      </c>
      <c r="C688" s="60" t="s">
        <v>222</v>
      </c>
      <c r="D688" s="60" t="s">
        <v>223</v>
      </c>
      <c r="E688" s="53">
        <v>201</v>
      </c>
      <c r="F688" s="60" t="s">
        <v>224</v>
      </c>
      <c r="G688" s="60" t="s">
        <v>77</v>
      </c>
    </row>
    <row r="689" spans="1:7" ht="12.75" customHeight="1" x14ac:dyDescent="0.3">
      <c r="A689" s="54">
        <v>2301634729</v>
      </c>
      <c r="B689" s="60" t="s">
        <v>1087</v>
      </c>
      <c r="C689" s="60" t="s">
        <v>361</v>
      </c>
      <c r="D689" s="60" t="s">
        <v>362</v>
      </c>
      <c r="E689" s="53">
        <v>201</v>
      </c>
      <c r="F689" s="60" t="s">
        <v>145</v>
      </c>
      <c r="G689" s="60" t="s">
        <v>77</v>
      </c>
    </row>
    <row r="690" spans="1:7" ht="12.75" customHeight="1" x14ac:dyDescent="0.3">
      <c r="A690" s="54">
        <v>2410714729</v>
      </c>
      <c r="B690" s="60" t="s">
        <v>1088</v>
      </c>
      <c r="C690" s="60" t="s">
        <v>725</v>
      </c>
      <c r="D690" s="60" t="s">
        <v>726</v>
      </c>
      <c r="E690" s="53">
        <v>101</v>
      </c>
      <c r="F690" s="60" t="s">
        <v>76</v>
      </c>
      <c r="G690" s="60" t="s">
        <v>77</v>
      </c>
    </row>
    <row r="691" spans="1:7" ht="12.75" customHeight="1" x14ac:dyDescent="0.3">
      <c r="A691" s="54">
        <v>2809622609</v>
      </c>
      <c r="B691" s="60" t="s">
        <v>1089</v>
      </c>
      <c r="C691" s="60" t="s">
        <v>331</v>
      </c>
      <c r="D691" s="60" t="s">
        <v>84</v>
      </c>
      <c r="E691" s="53">
        <v>101</v>
      </c>
      <c r="F691" s="60" t="s">
        <v>76</v>
      </c>
      <c r="G691" s="60" t="s">
        <v>77</v>
      </c>
    </row>
    <row r="692" spans="1:7" ht="12.75" customHeight="1" x14ac:dyDescent="0.3">
      <c r="A692" s="54">
        <v>2607433689</v>
      </c>
      <c r="B692" s="60" t="s">
        <v>1090</v>
      </c>
      <c r="C692" s="60" t="s">
        <v>83</v>
      </c>
      <c r="D692" s="60" t="s">
        <v>84</v>
      </c>
      <c r="E692" s="53">
        <v>101</v>
      </c>
      <c r="F692" s="60" t="s">
        <v>76</v>
      </c>
      <c r="G692" s="60" t="s">
        <v>77</v>
      </c>
    </row>
    <row r="693" spans="1:7" ht="12.75" customHeight="1" x14ac:dyDescent="0.3">
      <c r="A693" s="54">
        <v>1702477799</v>
      </c>
      <c r="B693" s="60" t="s">
        <v>1091</v>
      </c>
      <c r="C693" s="60" t="s">
        <v>274</v>
      </c>
      <c r="D693" s="60" t="s">
        <v>275</v>
      </c>
      <c r="E693" s="53">
        <v>109</v>
      </c>
      <c r="F693" s="60" t="s">
        <v>76</v>
      </c>
      <c r="G693" s="60" t="s">
        <v>77</v>
      </c>
    </row>
    <row r="694" spans="1:7" ht="12.75" customHeight="1" x14ac:dyDescent="0.3">
      <c r="A694" s="54">
        <v>2201922539</v>
      </c>
      <c r="B694" s="60" t="s">
        <v>1092</v>
      </c>
      <c r="C694" s="60" t="s">
        <v>148</v>
      </c>
      <c r="D694" s="60" t="s">
        <v>149</v>
      </c>
      <c r="E694" s="53">
        <v>170</v>
      </c>
      <c r="F694" s="60" t="s">
        <v>150</v>
      </c>
      <c r="G694" s="60" t="s">
        <v>77</v>
      </c>
    </row>
    <row r="695" spans="1:7" ht="12.75" customHeight="1" x14ac:dyDescent="0.3">
      <c r="A695" s="54">
        <v>612782149</v>
      </c>
      <c r="B695" s="60" t="s">
        <v>1093</v>
      </c>
      <c r="C695" s="60" t="s">
        <v>583</v>
      </c>
      <c r="D695" s="60" t="s">
        <v>584</v>
      </c>
      <c r="E695" s="53">
        <v>203</v>
      </c>
      <c r="F695" s="60" t="s">
        <v>145</v>
      </c>
      <c r="G695" s="60" t="s">
        <v>77</v>
      </c>
    </row>
    <row r="696" spans="1:7" ht="12.75" customHeight="1" x14ac:dyDescent="0.3">
      <c r="A696" s="54">
        <v>507502649</v>
      </c>
      <c r="B696" s="60" t="s">
        <v>1094</v>
      </c>
      <c r="C696" s="60" t="s">
        <v>459</v>
      </c>
      <c r="D696" s="60" t="s">
        <v>460</v>
      </c>
      <c r="E696" s="53">
        <v>103</v>
      </c>
      <c r="F696" s="60" t="s">
        <v>76</v>
      </c>
      <c r="G696" s="60" t="s">
        <v>295</v>
      </c>
    </row>
    <row r="697" spans="1:7" ht="12.75" customHeight="1" x14ac:dyDescent="0.3">
      <c r="A697">
        <v>1512815089</v>
      </c>
      <c r="B697" t="s">
        <v>1095</v>
      </c>
      <c r="C697" t="s">
        <v>1096</v>
      </c>
      <c r="D697" s="60"/>
      <c r="E697" s="53"/>
      <c r="F697" s="60" t="s">
        <v>1097</v>
      </c>
      <c r="G697" s="62" t="s">
        <v>77</v>
      </c>
    </row>
    <row r="698" spans="1:7" ht="12.75" customHeight="1" x14ac:dyDescent="0.3">
      <c r="A698" s="54">
        <v>1212555969</v>
      </c>
      <c r="B698" s="60" t="s">
        <v>1098</v>
      </c>
      <c r="C698" s="60" t="s">
        <v>1099</v>
      </c>
      <c r="D698" s="60" t="s">
        <v>1100</v>
      </c>
      <c r="E698" s="53">
        <v>110</v>
      </c>
      <c r="F698" s="60" t="s">
        <v>76</v>
      </c>
      <c r="G698" s="60" t="s">
        <v>77</v>
      </c>
    </row>
    <row r="699" spans="1:7" ht="12.75" customHeight="1" x14ac:dyDescent="0.3">
      <c r="A699" s="54">
        <v>811493139</v>
      </c>
      <c r="B699" s="60" t="s">
        <v>1101</v>
      </c>
      <c r="C699" s="60" t="s">
        <v>642</v>
      </c>
      <c r="D699" s="60" t="s">
        <v>643</v>
      </c>
      <c r="E699" s="53">
        <v>101</v>
      </c>
      <c r="F699" s="60" t="s">
        <v>76</v>
      </c>
      <c r="G699" s="60" t="s">
        <v>77</v>
      </c>
    </row>
    <row r="700" spans="1:7" ht="12.75" customHeight="1" x14ac:dyDescent="0.3">
      <c r="A700" s="54">
        <v>1507464349</v>
      </c>
      <c r="B700" s="60" t="s">
        <v>1102</v>
      </c>
      <c r="C700" s="60" t="s">
        <v>798</v>
      </c>
      <c r="D700" s="60" t="s">
        <v>799</v>
      </c>
      <c r="E700" s="53">
        <v>108</v>
      </c>
      <c r="F700" s="60" t="s">
        <v>76</v>
      </c>
      <c r="G700" s="60" t="s">
        <v>77</v>
      </c>
    </row>
    <row r="701" spans="1:7" ht="12.75" customHeight="1" x14ac:dyDescent="0.3">
      <c r="A701" s="54">
        <v>2607882729</v>
      </c>
      <c r="B701" s="60" t="s">
        <v>1103</v>
      </c>
      <c r="C701" s="60" t="s">
        <v>402</v>
      </c>
      <c r="D701" s="60" t="s">
        <v>403</v>
      </c>
      <c r="E701" s="53">
        <v>108</v>
      </c>
      <c r="F701" s="60" t="s">
        <v>76</v>
      </c>
      <c r="G701" s="60" t="s">
        <v>77</v>
      </c>
    </row>
    <row r="702" spans="1:7" ht="12.75" customHeight="1" x14ac:dyDescent="0.3">
      <c r="A702" s="54">
        <v>2109872320</v>
      </c>
      <c r="B702" s="60" t="s">
        <v>1104</v>
      </c>
      <c r="C702" s="60" t="s">
        <v>109</v>
      </c>
      <c r="D702" s="60" t="s">
        <v>110</v>
      </c>
      <c r="E702" s="53">
        <v>600</v>
      </c>
      <c r="F702" s="60" t="s">
        <v>107</v>
      </c>
      <c r="G702" s="60" t="s">
        <v>77</v>
      </c>
    </row>
    <row r="703" spans="1:7" ht="12.75" customHeight="1" x14ac:dyDescent="0.3">
      <c r="A703" s="54">
        <v>1609685089</v>
      </c>
      <c r="B703" s="60" t="s">
        <v>1105</v>
      </c>
      <c r="C703" s="60" t="s">
        <v>768</v>
      </c>
      <c r="D703" s="60" t="s">
        <v>769</v>
      </c>
      <c r="E703" s="53">
        <v>104</v>
      </c>
      <c r="F703" s="60" t="s">
        <v>76</v>
      </c>
      <c r="G703" s="60" t="s">
        <v>77</v>
      </c>
    </row>
    <row r="704" spans="1:7" ht="12.75" customHeight="1" x14ac:dyDescent="0.3">
      <c r="A704" s="54">
        <v>804745479</v>
      </c>
      <c r="B704" s="60" t="s">
        <v>1106</v>
      </c>
      <c r="C704" s="60" t="s">
        <v>583</v>
      </c>
      <c r="D704" s="60" t="s">
        <v>584</v>
      </c>
      <c r="E704" s="53">
        <v>203</v>
      </c>
      <c r="F704" s="60" t="s">
        <v>145</v>
      </c>
      <c r="G704" s="60" t="s">
        <v>77</v>
      </c>
    </row>
    <row r="705" spans="1:7" ht="12.75" customHeight="1" x14ac:dyDescent="0.3">
      <c r="A705" s="54">
        <v>1810902949</v>
      </c>
      <c r="B705" s="60" t="s">
        <v>1107</v>
      </c>
      <c r="C705" s="60" t="s">
        <v>396</v>
      </c>
      <c r="D705" s="60" t="s">
        <v>397</v>
      </c>
      <c r="E705" s="53">
        <v>200</v>
      </c>
      <c r="F705" s="60" t="s">
        <v>145</v>
      </c>
      <c r="G705" s="60" t="s">
        <v>77</v>
      </c>
    </row>
    <row r="706" spans="1:7" ht="12.75" customHeight="1" x14ac:dyDescent="0.3">
      <c r="A706" s="54">
        <v>2502683439</v>
      </c>
      <c r="B706" s="60" t="s">
        <v>1108</v>
      </c>
      <c r="C706" s="60" t="s">
        <v>402</v>
      </c>
      <c r="D706" s="60" t="s">
        <v>403</v>
      </c>
      <c r="E706" s="53">
        <v>108</v>
      </c>
      <c r="F706" s="60" t="s">
        <v>76</v>
      </c>
      <c r="G706" s="60" t="s">
        <v>77</v>
      </c>
    </row>
    <row r="707" spans="1:7" ht="12.75" customHeight="1" x14ac:dyDescent="0.3">
      <c r="A707" s="54">
        <v>3010544679</v>
      </c>
      <c r="B707" s="60" t="s">
        <v>1109</v>
      </c>
      <c r="C707" s="60" t="s">
        <v>548</v>
      </c>
      <c r="D707" s="60" t="s">
        <v>168</v>
      </c>
      <c r="E707" s="53">
        <v>109</v>
      </c>
      <c r="F707" s="60" t="s">
        <v>76</v>
      </c>
      <c r="G707" s="60" t="s">
        <v>77</v>
      </c>
    </row>
    <row r="708" spans="1:7" ht="12.75" customHeight="1" x14ac:dyDescent="0.3">
      <c r="A708" s="54">
        <v>3110603099</v>
      </c>
      <c r="B708" s="60" t="s">
        <v>1110</v>
      </c>
      <c r="C708" s="60" t="s">
        <v>311</v>
      </c>
      <c r="D708" s="60" t="s">
        <v>312</v>
      </c>
      <c r="E708" s="53">
        <v>101</v>
      </c>
      <c r="F708" s="60" t="s">
        <v>76</v>
      </c>
      <c r="G708" s="60" t="s">
        <v>77</v>
      </c>
    </row>
    <row r="709" spans="1:7" ht="12.75" customHeight="1" x14ac:dyDescent="0.3">
      <c r="A709" s="54">
        <v>805482069</v>
      </c>
      <c r="B709" s="60" t="s">
        <v>1111</v>
      </c>
      <c r="C709" s="60" t="s">
        <v>115</v>
      </c>
      <c r="D709" s="60" t="s">
        <v>617</v>
      </c>
      <c r="E709" s="53">
        <v>101</v>
      </c>
      <c r="F709" s="60" t="s">
        <v>76</v>
      </c>
      <c r="G709" s="60" t="s">
        <v>77</v>
      </c>
    </row>
    <row r="710" spans="1:7" ht="12.75" customHeight="1" x14ac:dyDescent="0.3">
      <c r="A710" s="54">
        <v>1803624799</v>
      </c>
      <c r="B710" s="60" t="s">
        <v>1112</v>
      </c>
      <c r="C710" s="60" t="s">
        <v>115</v>
      </c>
      <c r="D710" s="60" t="s">
        <v>116</v>
      </c>
      <c r="E710" s="53">
        <v>105</v>
      </c>
      <c r="F710" s="60" t="s">
        <v>76</v>
      </c>
      <c r="G710" s="60" t="s">
        <v>77</v>
      </c>
    </row>
    <row r="711" spans="1:7" ht="12.75" customHeight="1" x14ac:dyDescent="0.3">
      <c r="A711" s="54">
        <v>1812703579</v>
      </c>
      <c r="B711" s="60" t="s">
        <v>1113</v>
      </c>
      <c r="C711" s="60" t="s">
        <v>1037</v>
      </c>
      <c r="D711" s="60" t="s">
        <v>194</v>
      </c>
      <c r="E711" s="53">
        <v>108</v>
      </c>
      <c r="F711" s="60" t="s">
        <v>76</v>
      </c>
      <c r="G711" s="60" t="s">
        <v>77</v>
      </c>
    </row>
    <row r="712" spans="1:7" ht="12.75" customHeight="1" x14ac:dyDescent="0.3">
      <c r="A712" s="54">
        <v>605884499</v>
      </c>
      <c r="B712" s="60" t="s">
        <v>1114</v>
      </c>
      <c r="C712" s="60" t="s">
        <v>372</v>
      </c>
      <c r="D712" s="60" t="s">
        <v>84</v>
      </c>
      <c r="E712" s="53">
        <v>101</v>
      </c>
      <c r="F712" s="60" t="s">
        <v>76</v>
      </c>
      <c r="G712" s="60" t="s">
        <v>77</v>
      </c>
    </row>
    <row r="713" spans="1:7" ht="12.75" customHeight="1" x14ac:dyDescent="0.3">
      <c r="A713" s="54">
        <v>1311724519</v>
      </c>
      <c r="B713" s="60" t="s">
        <v>1115</v>
      </c>
      <c r="C713" s="60" t="s">
        <v>1116</v>
      </c>
      <c r="D713" s="60" t="s">
        <v>1117</v>
      </c>
      <c r="E713" s="53">
        <v>310</v>
      </c>
      <c r="F713" s="60" t="s">
        <v>1118</v>
      </c>
      <c r="G713" s="60" t="s">
        <v>77</v>
      </c>
    </row>
    <row r="714" spans="1:7" ht="12.75" customHeight="1" x14ac:dyDescent="0.3">
      <c r="A714" s="54">
        <v>210706029</v>
      </c>
      <c r="B714" s="60" t="s">
        <v>1119</v>
      </c>
      <c r="C714" s="60" t="s">
        <v>274</v>
      </c>
      <c r="D714" s="60" t="s">
        <v>275</v>
      </c>
      <c r="E714" s="53">
        <v>109</v>
      </c>
      <c r="F714" s="60" t="s">
        <v>76</v>
      </c>
      <c r="G714" s="60" t="s">
        <v>77</v>
      </c>
    </row>
    <row r="715" spans="1:7" ht="12.75" customHeight="1" x14ac:dyDescent="0.3">
      <c r="A715" s="54">
        <v>2201844559</v>
      </c>
      <c r="B715" s="60" t="s">
        <v>1120</v>
      </c>
      <c r="C715" s="60" t="s">
        <v>152</v>
      </c>
      <c r="D715" s="60" t="s">
        <v>84</v>
      </c>
      <c r="E715" s="53">
        <v>101</v>
      </c>
      <c r="F715" s="60" t="s">
        <v>76</v>
      </c>
      <c r="G715" s="60" t="s">
        <v>77</v>
      </c>
    </row>
    <row r="716" spans="1:7" ht="12.75" customHeight="1" x14ac:dyDescent="0.3">
      <c r="A716" s="54"/>
      <c r="B716" s="60" t="s">
        <v>1121</v>
      </c>
      <c r="C716" s="60" t="s">
        <v>938</v>
      </c>
      <c r="D716" s="60" t="s">
        <v>939</v>
      </c>
      <c r="E716" s="53">
        <v>220</v>
      </c>
      <c r="F716" s="60" t="s">
        <v>176</v>
      </c>
      <c r="G716" s="60" t="s">
        <v>77</v>
      </c>
    </row>
    <row r="717" spans="1:7" ht="12.75" customHeight="1" x14ac:dyDescent="0.3">
      <c r="A717" s="54">
        <v>2509665209</v>
      </c>
      <c r="B717" s="60" t="s">
        <v>1122</v>
      </c>
      <c r="C717" s="60" t="s">
        <v>456</v>
      </c>
      <c r="D717" s="60" t="s">
        <v>87</v>
      </c>
      <c r="E717" s="53">
        <v>270</v>
      </c>
      <c r="F717" s="60" t="s">
        <v>88</v>
      </c>
      <c r="G717" s="60" t="s">
        <v>77</v>
      </c>
    </row>
    <row r="718" spans="1:7" ht="12.75" customHeight="1" x14ac:dyDescent="0.3">
      <c r="A718" s="54">
        <v>1605472789</v>
      </c>
      <c r="B718" s="60" t="s">
        <v>1123</v>
      </c>
      <c r="C718" s="60" t="s">
        <v>274</v>
      </c>
      <c r="D718" s="60" t="s">
        <v>275</v>
      </c>
      <c r="E718" s="53">
        <v>109</v>
      </c>
      <c r="F718" s="60" t="s">
        <v>76</v>
      </c>
      <c r="G718" s="60" t="s">
        <v>77</v>
      </c>
    </row>
    <row r="719" spans="1:7" ht="12.75" customHeight="1" x14ac:dyDescent="0.3">
      <c r="A719" s="54">
        <v>410492519</v>
      </c>
      <c r="B719" s="60" t="s">
        <v>1124</v>
      </c>
      <c r="C719" s="60" t="s">
        <v>274</v>
      </c>
      <c r="D719" s="60" t="s">
        <v>275</v>
      </c>
      <c r="E719" s="53">
        <v>109</v>
      </c>
      <c r="F719" s="60" t="s">
        <v>76</v>
      </c>
      <c r="G719" s="60" t="s">
        <v>77</v>
      </c>
    </row>
    <row r="720" spans="1:7" ht="12.75" customHeight="1" x14ac:dyDescent="0.3">
      <c r="A720" s="54">
        <v>711515069</v>
      </c>
      <c r="B720" s="60" t="s">
        <v>1125</v>
      </c>
      <c r="C720" s="60" t="s">
        <v>1126</v>
      </c>
      <c r="D720" s="60" t="s">
        <v>1127</v>
      </c>
      <c r="E720" s="53">
        <v>108</v>
      </c>
      <c r="F720" s="60" t="s">
        <v>76</v>
      </c>
      <c r="G720" s="60" t="s">
        <v>77</v>
      </c>
    </row>
    <row r="721" spans="1:7" ht="12.75" customHeight="1" x14ac:dyDescent="0.3">
      <c r="A721" s="54">
        <v>2805654909</v>
      </c>
      <c r="B721" s="60" t="s">
        <v>1128</v>
      </c>
      <c r="C721" s="60" t="s">
        <v>538</v>
      </c>
      <c r="D721" s="60" t="s">
        <v>539</v>
      </c>
      <c r="E721" s="53">
        <v>101</v>
      </c>
      <c r="F721" s="60" t="s">
        <v>76</v>
      </c>
      <c r="G721" s="60" t="s">
        <v>77</v>
      </c>
    </row>
    <row r="722" spans="1:7" ht="12.75" customHeight="1" x14ac:dyDescent="0.3">
      <c r="A722" s="54">
        <v>1603685869</v>
      </c>
      <c r="B722" s="60" t="s">
        <v>1129</v>
      </c>
      <c r="C722" s="60" t="s">
        <v>152</v>
      </c>
      <c r="D722" s="60" t="s">
        <v>84</v>
      </c>
      <c r="E722" s="53">
        <v>101</v>
      </c>
      <c r="F722" s="60" t="s">
        <v>76</v>
      </c>
      <c r="G722" s="60" t="s">
        <v>77</v>
      </c>
    </row>
    <row r="723" spans="1:7" ht="12.75" customHeight="1" x14ac:dyDescent="0.3">
      <c r="A723" s="54">
        <v>2008647519</v>
      </c>
      <c r="B723" s="60" t="s">
        <v>1130</v>
      </c>
      <c r="C723" s="60" t="s">
        <v>1131</v>
      </c>
      <c r="D723" s="60" t="s">
        <v>1132</v>
      </c>
      <c r="E723" s="53">
        <v>101</v>
      </c>
      <c r="F723" s="60" t="s">
        <v>76</v>
      </c>
      <c r="G723" s="60" t="s">
        <v>77</v>
      </c>
    </row>
    <row r="724" spans="1:7" ht="12.75" customHeight="1" x14ac:dyDescent="0.3">
      <c r="A724" s="54">
        <v>2405755589</v>
      </c>
      <c r="B724" s="60" t="s">
        <v>1133</v>
      </c>
      <c r="C724" s="60" t="s">
        <v>374</v>
      </c>
      <c r="D724" s="60" t="s">
        <v>84</v>
      </c>
      <c r="E724" s="53">
        <v>101</v>
      </c>
      <c r="F724" s="60" t="s">
        <v>76</v>
      </c>
      <c r="G724" s="60" t="s">
        <v>77</v>
      </c>
    </row>
    <row r="725" spans="1:7" ht="12.75" customHeight="1" x14ac:dyDescent="0.3">
      <c r="A725" s="54">
        <v>304502219</v>
      </c>
      <c r="B725" s="60" t="s">
        <v>1134</v>
      </c>
      <c r="C725" s="60" t="s">
        <v>109</v>
      </c>
      <c r="D725" s="60" t="s">
        <v>110</v>
      </c>
      <c r="E725" s="53">
        <v>600</v>
      </c>
      <c r="F725" s="60" t="s">
        <v>107</v>
      </c>
      <c r="G725" s="60" t="s">
        <v>77</v>
      </c>
    </row>
    <row r="726" spans="1:7" ht="12.75" customHeight="1" x14ac:dyDescent="0.3">
      <c r="A726" s="54">
        <v>2405483569</v>
      </c>
      <c r="B726" s="60" t="s">
        <v>1135</v>
      </c>
      <c r="C726" s="60" t="s">
        <v>456</v>
      </c>
      <c r="D726" s="60" t="s">
        <v>87</v>
      </c>
      <c r="E726" s="53">
        <v>270</v>
      </c>
      <c r="F726" s="60" t="s">
        <v>88</v>
      </c>
      <c r="G726" s="60" t="s">
        <v>77</v>
      </c>
    </row>
    <row r="727" spans="1:7" ht="12.75" customHeight="1" x14ac:dyDescent="0.3">
      <c r="A727" s="54">
        <v>305535009</v>
      </c>
      <c r="B727" s="60" t="s">
        <v>1136</v>
      </c>
      <c r="C727" s="60" t="s">
        <v>143</v>
      </c>
      <c r="D727" s="60" t="s">
        <v>144</v>
      </c>
      <c r="E727" s="53">
        <v>203</v>
      </c>
      <c r="F727" s="60" t="s">
        <v>145</v>
      </c>
      <c r="G727" s="60" t="s">
        <v>77</v>
      </c>
    </row>
    <row r="728" spans="1:7" ht="12.75" customHeight="1" x14ac:dyDescent="0.3">
      <c r="A728" s="54">
        <v>1409572329</v>
      </c>
      <c r="B728" s="60" t="s">
        <v>1137</v>
      </c>
      <c r="C728" s="60" t="s">
        <v>247</v>
      </c>
      <c r="D728" s="60" t="s">
        <v>182</v>
      </c>
      <c r="E728" s="53">
        <v>101</v>
      </c>
      <c r="F728" s="60" t="s">
        <v>76</v>
      </c>
      <c r="G728" s="60" t="s">
        <v>77</v>
      </c>
    </row>
    <row r="729" spans="1:7" ht="12.75" customHeight="1" x14ac:dyDescent="0.3">
      <c r="A729" s="54"/>
      <c r="B729" s="60" t="s">
        <v>1138</v>
      </c>
      <c r="C729" s="60" t="s">
        <v>303</v>
      </c>
      <c r="D729" s="60" t="s">
        <v>304</v>
      </c>
      <c r="E729" s="53">
        <v>230</v>
      </c>
      <c r="F729" s="60" t="s">
        <v>305</v>
      </c>
      <c r="G729" s="60" t="s">
        <v>77</v>
      </c>
    </row>
    <row r="730" spans="1:7" ht="12.75" customHeight="1" x14ac:dyDescent="0.3">
      <c r="A730" s="54">
        <v>507603329</v>
      </c>
      <c r="B730" s="60" t="s">
        <v>1139</v>
      </c>
      <c r="C730" s="60" t="s">
        <v>1140</v>
      </c>
      <c r="D730" s="60" t="s">
        <v>1141</v>
      </c>
      <c r="E730" s="53">
        <v>600</v>
      </c>
      <c r="F730" s="60" t="s">
        <v>107</v>
      </c>
      <c r="G730" s="60" t="s">
        <v>295</v>
      </c>
    </row>
    <row r="731" spans="1:7" ht="12.75" customHeight="1" x14ac:dyDescent="0.3">
      <c r="A731" s="54">
        <v>1806922079</v>
      </c>
      <c r="B731" s="60" t="s">
        <v>1142</v>
      </c>
      <c r="C731" s="60" t="s">
        <v>243</v>
      </c>
      <c r="D731" s="60" t="s">
        <v>244</v>
      </c>
      <c r="E731" s="53">
        <v>640</v>
      </c>
      <c r="F731" s="60" t="s">
        <v>245</v>
      </c>
      <c r="G731" s="60" t="s">
        <v>77</v>
      </c>
    </row>
    <row r="732" spans="1:7" ht="12.75" customHeight="1" x14ac:dyDescent="0.3">
      <c r="A732" s="54">
        <v>910806059</v>
      </c>
      <c r="B732" s="60" t="s">
        <v>1143</v>
      </c>
      <c r="C732" s="60" t="s">
        <v>231</v>
      </c>
      <c r="D732" s="60" t="s">
        <v>232</v>
      </c>
      <c r="E732" s="53">
        <v>210</v>
      </c>
      <c r="F732" s="60" t="s">
        <v>233</v>
      </c>
      <c r="G732" s="60" t="s">
        <v>77</v>
      </c>
    </row>
    <row r="733" spans="1:7" ht="12.75" customHeight="1" x14ac:dyDescent="0.3">
      <c r="A733" s="54">
        <v>609922319</v>
      </c>
      <c r="B733" s="60" t="s">
        <v>1144</v>
      </c>
      <c r="C733" s="60" t="s">
        <v>331</v>
      </c>
      <c r="D733" s="60" t="s">
        <v>84</v>
      </c>
      <c r="E733" s="53">
        <v>101</v>
      </c>
      <c r="F733" s="60" t="s">
        <v>76</v>
      </c>
      <c r="G733" s="60" t="s">
        <v>77</v>
      </c>
    </row>
    <row r="734" spans="1:7" ht="12.75" customHeight="1" x14ac:dyDescent="0.3">
      <c r="A734" s="54">
        <v>901815059</v>
      </c>
      <c r="B734" s="60" t="s">
        <v>1145</v>
      </c>
      <c r="C734" s="60" t="s">
        <v>112</v>
      </c>
      <c r="D734" s="60" t="s">
        <v>113</v>
      </c>
      <c r="E734" s="53">
        <v>103</v>
      </c>
      <c r="F734" s="60" t="s">
        <v>76</v>
      </c>
      <c r="G734" s="60" t="s">
        <v>77</v>
      </c>
    </row>
    <row r="735" spans="1:7" ht="12.75" customHeight="1" x14ac:dyDescent="0.3">
      <c r="A735" s="54">
        <v>212703189</v>
      </c>
      <c r="B735" s="60" t="s">
        <v>1146</v>
      </c>
      <c r="C735" s="60" t="s">
        <v>402</v>
      </c>
      <c r="D735" s="60" t="s">
        <v>403</v>
      </c>
      <c r="E735" s="53">
        <v>108</v>
      </c>
      <c r="F735" s="60" t="s">
        <v>76</v>
      </c>
      <c r="G735" s="60" t="s">
        <v>77</v>
      </c>
    </row>
    <row r="736" spans="1:7" ht="12.75" customHeight="1" x14ac:dyDescent="0.3">
      <c r="A736" s="54">
        <v>1303447399</v>
      </c>
      <c r="B736" s="60" t="s">
        <v>1147</v>
      </c>
      <c r="C736" s="60" t="s">
        <v>1148</v>
      </c>
      <c r="D736" s="60" t="s">
        <v>726</v>
      </c>
      <c r="E736" s="53">
        <v>101</v>
      </c>
      <c r="F736" s="60" t="s">
        <v>76</v>
      </c>
      <c r="G736" s="60" t="s">
        <v>77</v>
      </c>
    </row>
    <row r="737" spans="1:7" ht="12.75" customHeight="1" x14ac:dyDescent="0.3">
      <c r="A737" s="54"/>
      <c r="B737" s="60" t="s">
        <v>1149</v>
      </c>
      <c r="C737" s="60" t="s">
        <v>913</v>
      </c>
      <c r="D737" s="60" t="s">
        <v>914</v>
      </c>
      <c r="E737" s="53">
        <v>200</v>
      </c>
      <c r="F737" s="60" t="s">
        <v>145</v>
      </c>
      <c r="G737" s="60" t="s">
        <v>77</v>
      </c>
    </row>
    <row r="738" spans="1:7" ht="12.75" customHeight="1" x14ac:dyDescent="0.3">
      <c r="A738" s="54">
        <v>2611488039</v>
      </c>
      <c r="B738" s="60" t="s">
        <v>1150</v>
      </c>
      <c r="C738" s="60" t="s">
        <v>791</v>
      </c>
      <c r="D738" s="60" t="s">
        <v>792</v>
      </c>
      <c r="E738" s="53">
        <v>810</v>
      </c>
      <c r="F738" s="60" t="s">
        <v>370</v>
      </c>
      <c r="G738" s="60" t="s">
        <v>77</v>
      </c>
    </row>
    <row r="739" spans="1:7" ht="12.75" customHeight="1" x14ac:dyDescent="0.3">
      <c r="A739" s="54">
        <v>2605902199</v>
      </c>
      <c r="B739" s="60" t="s">
        <v>1151</v>
      </c>
      <c r="C739" s="60" t="s">
        <v>231</v>
      </c>
      <c r="D739" s="60" t="s">
        <v>232</v>
      </c>
      <c r="E739" s="53">
        <v>210</v>
      </c>
      <c r="F739" s="60" t="s">
        <v>233</v>
      </c>
      <c r="G739" s="60" t="s">
        <v>77</v>
      </c>
    </row>
    <row r="740" spans="1:7" ht="12.75" customHeight="1" x14ac:dyDescent="0.3">
      <c r="A740" s="54">
        <v>904684649</v>
      </c>
      <c r="B740" s="60" t="s">
        <v>1152</v>
      </c>
      <c r="C740" s="60" t="s">
        <v>219</v>
      </c>
      <c r="D740" s="60" t="s">
        <v>220</v>
      </c>
      <c r="E740" s="53">
        <v>200</v>
      </c>
      <c r="F740" s="60" t="s">
        <v>145</v>
      </c>
      <c r="G740" s="60" t="s">
        <v>77</v>
      </c>
    </row>
    <row r="741" spans="1:7" ht="12.75" customHeight="1" x14ac:dyDescent="0.3">
      <c r="A741" s="54">
        <v>208662929</v>
      </c>
      <c r="B741" s="60" t="s">
        <v>1153</v>
      </c>
      <c r="C741" s="60" t="s">
        <v>278</v>
      </c>
      <c r="D741" s="60" t="s">
        <v>75</v>
      </c>
      <c r="E741" s="53">
        <v>108</v>
      </c>
      <c r="F741" s="60" t="s">
        <v>76</v>
      </c>
      <c r="G741" s="60" t="s">
        <v>77</v>
      </c>
    </row>
    <row r="742" spans="1:7" ht="12.75" customHeight="1" x14ac:dyDescent="0.3">
      <c r="A742" s="54">
        <v>1507607049</v>
      </c>
      <c r="B742" s="60" t="s">
        <v>1154</v>
      </c>
      <c r="C742" s="60" t="s">
        <v>418</v>
      </c>
      <c r="D742" s="60" t="s">
        <v>419</v>
      </c>
      <c r="E742" s="53">
        <v>110</v>
      </c>
      <c r="F742" s="60" t="s">
        <v>76</v>
      </c>
      <c r="G742" s="60" t="s">
        <v>77</v>
      </c>
    </row>
    <row r="743" spans="1:7" ht="12.75" customHeight="1" x14ac:dyDescent="0.3">
      <c r="A743" s="54">
        <v>2710542449</v>
      </c>
      <c r="B743" s="60" t="s">
        <v>1155</v>
      </c>
      <c r="C743" s="60" t="s">
        <v>388</v>
      </c>
      <c r="D743" s="60" t="s">
        <v>75</v>
      </c>
      <c r="E743" s="53">
        <v>108</v>
      </c>
      <c r="F743" s="60" t="s">
        <v>76</v>
      </c>
      <c r="G743" s="60" t="s">
        <v>77</v>
      </c>
    </row>
    <row r="744" spans="1:7" ht="12.75" customHeight="1" x14ac:dyDescent="0.3">
      <c r="A744" s="54">
        <v>1404635239</v>
      </c>
      <c r="B744" s="60" t="s">
        <v>1156</v>
      </c>
      <c r="C744" s="60" t="s">
        <v>508</v>
      </c>
      <c r="D744" s="60" t="s">
        <v>509</v>
      </c>
      <c r="E744" s="53">
        <v>101</v>
      </c>
      <c r="F744" s="60" t="s">
        <v>76</v>
      </c>
      <c r="G744" s="60" t="s">
        <v>295</v>
      </c>
    </row>
    <row r="745" spans="1:7" ht="12.75" customHeight="1" x14ac:dyDescent="0.3">
      <c r="A745" s="54">
        <v>2109624339</v>
      </c>
      <c r="B745" s="60" t="s">
        <v>1157</v>
      </c>
      <c r="C745" s="60" t="s">
        <v>494</v>
      </c>
      <c r="D745" s="60" t="s">
        <v>75</v>
      </c>
      <c r="E745" s="53">
        <v>108</v>
      </c>
      <c r="F745" s="60" t="s">
        <v>76</v>
      </c>
      <c r="G745" s="60" t="s">
        <v>77</v>
      </c>
    </row>
    <row r="746" spans="1:7" ht="12.75" customHeight="1" x14ac:dyDescent="0.3">
      <c r="A746" s="54">
        <v>2702695759</v>
      </c>
      <c r="B746" s="60" t="s">
        <v>1158</v>
      </c>
      <c r="C746" s="60" t="s">
        <v>83</v>
      </c>
      <c r="D746" s="60" t="s">
        <v>84</v>
      </c>
      <c r="E746" s="53">
        <v>101</v>
      </c>
      <c r="F746" s="60" t="s">
        <v>76</v>
      </c>
      <c r="G746" s="60" t="s">
        <v>77</v>
      </c>
    </row>
    <row r="747" spans="1:7" ht="12.75" customHeight="1" x14ac:dyDescent="0.3">
      <c r="A747" s="54">
        <v>1506593299</v>
      </c>
      <c r="B747" s="60" t="s">
        <v>1159</v>
      </c>
      <c r="C747" s="60" t="s">
        <v>429</v>
      </c>
      <c r="D747" s="60" t="s">
        <v>201</v>
      </c>
      <c r="E747" s="53">
        <v>104</v>
      </c>
      <c r="F747" s="60" t="s">
        <v>76</v>
      </c>
      <c r="G747" s="60" t="s">
        <v>77</v>
      </c>
    </row>
    <row r="748" spans="1:7" ht="12.75" customHeight="1" x14ac:dyDescent="0.3">
      <c r="A748" s="54">
        <v>2302742749</v>
      </c>
      <c r="B748" s="60" t="s">
        <v>1160</v>
      </c>
      <c r="C748" s="60" t="s">
        <v>226</v>
      </c>
      <c r="D748" s="60" t="s">
        <v>227</v>
      </c>
      <c r="E748" s="53">
        <v>700</v>
      </c>
      <c r="F748" s="60" t="s">
        <v>131</v>
      </c>
      <c r="G748" s="60" t="s">
        <v>77</v>
      </c>
    </row>
    <row r="749" spans="1:7" ht="12.75" customHeight="1" x14ac:dyDescent="0.3">
      <c r="A749" s="54"/>
      <c r="B749" s="60" t="s">
        <v>1161</v>
      </c>
      <c r="C749" s="60" t="s">
        <v>203</v>
      </c>
      <c r="D749" s="60" t="s">
        <v>84</v>
      </c>
      <c r="E749" s="53">
        <v>101</v>
      </c>
      <c r="F749" s="60" t="s">
        <v>76</v>
      </c>
      <c r="G749" s="60" t="s">
        <v>77</v>
      </c>
    </row>
    <row r="750" spans="1:7" ht="12.75" customHeight="1" x14ac:dyDescent="0.3">
      <c r="A750" s="54">
        <v>1501912549</v>
      </c>
      <c r="B750" s="60" t="s">
        <v>1162</v>
      </c>
      <c r="C750" s="60" t="s">
        <v>119</v>
      </c>
      <c r="D750" s="60" t="s">
        <v>120</v>
      </c>
      <c r="E750" s="53">
        <v>800</v>
      </c>
      <c r="F750" s="60" t="s">
        <v>121</v>
      </c>
      <c r="G750" s="60" t="s">
        <v>77</v>
      </c>
    </row>
    <row r="751" spans="1:7" ht="12.75" customHeight="1" x14ac:dyDescent="0.3">
      <c r="A751" s="54">
        <v>1405542869</v>
      </c>
      <c r="B751" s="60" t="s">
        <v>1163</v>
      </c>
      <c r="C751" s="60" t="s">
        <v>323</v>
      </c>
      <c r="D751" s="60" t="s">
        <v>324</v>
      </c>
      <c r="E751" s="53">
        <v>101</v>
      </c>
      <c r="F751" s="60" t="s">
        <v>76</v>
      </c>
      <c r="G751" s="60" t="s">
        <v>77</v>
      </c>
    </row>
    <row r="752" spans="1:7" ht="12.75" customHeight="1" x14ac:dyDescent="0.3">
      <c r="A752" s="54">
        <v>1909858499</v>
      </c>
      <c r="B752" s="60" t="s">
        <v>1164</v>
      </c>
      <c r="C752" s="60" t="s">
        <v>1165</v>
      </c>
      <c r="D752" s="60" t="s">
        <v>1166</v>
      </c>
      <c r="E752" s="53">
        <v>730</v>
      </c>
      <c r="F752" s="60" t="s">
        <v>1167</v>
      </c>
      <c r="G752" s="60" t="s">
        <v>77</v>
      </c>
    </row>
    <row r="753" spans="1:7" ht="12.75" customHeight="1" x14ac:dyDescent="0.3">
      <c r="A753" s="54">
        <v>507585679</v>
      </c>
      <c r="B753" s="60" t="s">
        <v>1168</v>
      </c>
      <c r="C753" s="60" t="s">
        <v>193</v>
      </c>
      <c r="D753" s="60" t="s">
        <v>194</v>
      </c>
      <c r="E753" s="53">
        <v>108</v>
      </c>
      <c r="F753" s="60" t="s">
        <v>76</v>
      </c>
      <c r="G753" s="60" t="s">
        <v>77</v>
      </c>
    </row>
    <row r="754" spans="1:7" ht="12.75" customHeight="1" x14ac:dyDescent="0.3">
      <c r="A754" s="54">
        <v>2505583929</v>
      </c>
      <c r="B754" s="60" t="s">
        <v>1169</v>
      </c>
      <c r="C754" s="60" t="s">
        <v>331</v>
      </c>
      <c r="D754" s="60" t="s">
        <v>84</v>
      </c>
      <c r="E754" s="53">
        <v>101</v>
      </c>
      <c r="F754" s="60" t="s">
        <v>76</v>
      </c>
      <c r="G754" s="60" t="s">
        <v>77</v>
      </c>
    </row>
    <row r="755" spans="1:7" ht="12.75" customHeight="1" x14ac:dyDescent="0.3">
      <c r="A755" s="54">
        <v>2005804439</v>
      </c>
      <c r="B755" s="60" t="s">
        <v>1170</v>
      </c>
      <c r="C755" s="60" t="s">
        <v>314</v>
      </c>
      <c r="D755" s="60" t="s">
        <v>315</v>
      </c>
      <c r="E755" s="53">
        <v>300</v>
      </c>
      <c r="F755" s="60" t="s">
        <v>316</v>
      </c>
      <c r="G755" s="60" t="s">
        <v>77</v>
      </c>
    </row>
    <row r="756" spans="1:7" ht="12.75" customHeight="1" x14ac:dyDescent="0.3">
      <c r="A756" s="54">
        <v>510686029</v>
      </c>
      <c r="B756" s="60" t="s">
        <v>1171</v>
      </c>
      <c r="C756" s="60" t="s">
        <v>1172</v>
      </c>
      <c r="D756" s="60" t="s">
        <v>182</v>
      </c>
      <c r="E756" s="53">
        <v>101</v>
      </c>
      <c r="F756" s="60" t="s">
        <v>76</v>
      </c>
      <c r="G756" s="60" t="s">
        <v>77</v>
      </c>
    </row>
    <row r="757" spans="1:7" ht="12.75" customHeight="1" x14ac:dyDescent="0.3">
      <c r="A757" s="54">
        <v>2309835349</v>
      </c>
      <c r="B757" s="60" t="s">
        <v>1173</v>
      </c>
      <c r="C757" s="60" t="s">
        <v>119</v>
      </c>
      <c r="D757" s="60" t="s">
        <v>120</v>
      </c>
      <c r="E757" s="53">
        <v>800</v>
      </c>
      <c r="F757" s="60" t="s">
        <v>121</v>
      </c>
      <c r="G757" s="60" t="s">
        <v>77</v>
      </c>
    </row>
    <row r="758" spans="1:7" ht="12.75" customHeight="1" x14ac:dyDescent="0.3">
      <c r="A758" s="54">
        <v>1212653119</v>
      </c>
      <c r="B758" s="60" t="s">
        <v>1174</v>
      </c>
      <c r="C758" s="60" t="s">
        <v>171</v>
      </c>
      <c r="D758" s="60" t="s">
        <v>172</v>
      </c>
      <c r="E758" s="53">
        <v>111</v>
      </c>
      <c r="F758" s="60" t="s">
        <v>76</v>
      </c>
      <c r="G758" s="60" t="s">
        <v>77</v>
      </c>
    </row>
    <row r="759" spans="1:7" ht="12.75" customHeight="1" x14ac:dyDescent="0.3">
      <c r="A759" s="54">
        <v>612467469</v>
      </c>
      <c r="B759" s="60" t="s">
        <v>1175</v>
      </c>
      <c r="C759" s="60" t="s">
        <v>105</v>
      </c>
      <c r="D759" s="60" t="s">
        <v>106</v>
      </c>
      <c r="E759" s="53">
        <v>600</v>
      </c>
      <c r="F759" s="60" t="s">
        <v>107</v>
      </c>
      <c r="G759" s="60" t="s">
        <v>77</v>
      </c>
    </row>
    <row r="760" spans="1:7" ht="12.75" customHeight="1" x14ac:dyDescent="0.3">
      <c r="A760" s="54">
        <v>503463749</v>
      </c>
      <c r="B760" s="60" t="s">
        <v>1176</v>
      </c>
      <c r="C760" s="60" t="s">
        <v>74</v>
      </c>
      <c r="D760" s="60" t="s">
        <v>75</v>
      </c>
      <c r="E760" s="53">
        <v>108</v>
      </c>
      <c r="F760" s="60" t="s">
        <v>76</v>
      </c>
      <c r="G760" s="60" t="s">
        <v>77</v>
      </c>
    </row>
    <row r="761" spans="1:7" ht="12.75" customHeight="1" x14ac:dyDescent="0.3">
      <c r="A761" s="54">
        <v>1209884419</v>
      </c>
      <c r="B761" s="60" t="s">
        <v>1177</v>
      </c>
      <c r="C761" s="60" t="s">
        <v>680</v>
      </c>
      <c r="D761" s="60" t="s">
        <v>681</v>
      </c>
      <c r="E761" s="53">
        <v>112</v>
      </c>
      <c r="F761" s="60" t="s">
        <v>76</v>
      </c>
      <c r="G761" s="60" t="s">
        <v>77</v>
      </c>
    </row>
    <row r="762" spans="1:7" ht="12.75" customHeight="1" x14ac:dyDescent="0.3">
      <c r="A762" s="54">
        <v>508504639</v>
      </c>
      <c r="B762" s="60" t="s">
        <v>1178</v>
      </c>
      <c r="C762" s="60" t="s">
        <v>91</v>
      </c>
      <c r="D762" s="60" t="s">
        <v>84</v>
      </c>
      <c r="E762" s="53">
        <v>101</v>
      </c>
      <c r="F762" s="60" t="s">
        <v>76</v>
      </c>
      <c r="G762" s="60" t="s">
        <v>77</v>
      </c>
    </row>
    <row r="763" spans="1:7" ht="12.75" customHeight="1" x14ac:dyDescent="0.3">
      <c r="A763" s="54">
        <v>1305783499</v>
      </c>
      <c r="B763" s="60" t="s">
        <v>1179</v>
      </c>
      <c r="C763" s="60" t="s">
        <v>1180</v>
      </c>
      <c r="D763" s="60" t="s">
        <v>1181</v>
      </c>
      <c r="E763" s="53">
        <v>105</v>
      </c>
      <c r="F763" s="60" t="s">
        <v>1182</v>
      </c>
      <c r="G763" s="60" t="s">
        <v>77</v>
      </c>
    </row>
    <row r="764" spans="1:7" ht="12.75" customHeight="1" x14ac:dyDescent="0.3">
      <c r="A764" s="54">
        <v>1707714869</v>
      </c>
      <c r="B764" s="60" t="s">
        <v>1183</v>
      </c>
      <c r="C764" s="60" t="s">
        <v>105</v>
      </c>
      <c r="D764" s="60" t="s">
        <v>106</v>
      </c>
      <c r="E764" s="53">
        <v>600</v>
      </c>
      <c r="F764" s="60" t="s">
        <v>107</v>
      </c>
      <c r="G764" s="60" t="s">
        <v>77</v>
      </c>
    </row>
    <row r="765" spans="1:7" ht="12.75" customHeight="1" x14ac:dyDescent="0.3">
      <c r="A765" s="54">
        <v>1105735539</v>
      </c>
      <c r="B765" s="60" t="s">
        <v>1184</v>
      </c>
      <c r="C765" s="60" t="s">
        <v>297</v>
      </c>
      <c r="D765" s="60" t="s">
        <v>298</v>
      </c>
      <c r="E765" s="53">
        <v>108</v>
      </c>
      <c r="F765" s="60" t="s">
        <v>76</v>
      </c>
      <c r="G765" s="60" t="s">
        <v>77</v>
      </c>
    </row>
    <row r="766" spans="1:7" ht="12.75" customHeight="1" x14ac:dyDescent="0.3">
      <c r="A766" s="54">
        <v>2905912289</v>
      </c>
      <c r="B766" s="60" t="s">
        <v>1185</v>
      </c>
      <c r="C766" s="60" t="s">
        <v>109</v>
      </c>
      <c r="D766" s="60" t="s">
        <v>110</v>
      </c>
      <c r="E766" s="53">
        <v>600</v>
      </c>
      <c r="F766" s="60" t="s">
        <v>107</v>
      </c>
      <c r="G766" s="60" t="s">
        <v>77</v>
      </c>
    </row>
    <row r="767" spans="1:7" ht="12.6" customHeight="1" x14ac:dyDescent="0.3">
      <c r="A767">
        <v>504635599</v>
      </c>
      <c r="B767" t="s">
        <v>1186</v>
      </c>
      <c r="C767" t="s">
        <v>86</v>
      </c>
      <c r="D767" s="60" t="s">
        <v>87</v>
      </c>
      <c r="E767" s="53">
        <v>270</v>
      </c>
      <c r="F767" s="60" t="s">
        <v>88</v>
      </c>
      <c r="G767" s="62" t="s">
        <v>1187</v>
      </c>
    </row>
    <row r="768" spans="1:7" ht="12.75" customHeight="1" x14ac:dyDescent="0.3">
      <c r="A768" s="54">
        <v>1510724109</v>
      </c>
      <c r="B768" s="60" t="s">
        <v>1188</v>
      </c>
      <c r="C768" s="60" t="s">
        <v>105</v>
      </c>
      <c r="D768" s="60" t="s">
        <v>106</v>
      </c>
      <c r="E768" s="53">
        <v>600</v>
      </c>
      <c r="F768" s="60" t="s">
        <v>107</v>
      </c>
      <c r="G768" s="60" t="s">
        <v>77</v>
      </c>
    </row>
    <row r="769" spans="1:7" ht="12.75" customHeight="1" x14ac:dyDescent="0.3">
      <c r="A769" s="54">
        <v>111654949</v>
      </c>
      <c r="B769" s="60" t="s">
        <v>1189</v>
      </c>
      <c r="C769" s="60" t="s">
        <v>200</v>
      </c>
      <c r="D769" s="60" t="s">
        <v>201</v>
      </c>
      <c r="E769" s="53">
        <v>104</v>
      </c>
      <c r="F769" s="60" t="s">
        <v>76</v>
      </c>
      <c r="G769" s="60" t="s">
        <v>77</v>
      </c>
    </row>
    <row r="770" spans="1:7" ht="12.75" customHeight="1" x14ac:dyDescent="0.3">
      <c r="A770" s="54">
        <v>1806576069</v>
      </c>
      <c r="B770" s="60" t="s">
        <v>1190</v>
      </c>
      <c r="C770" s="60" t="s">
        <v>311</v>
      </c>
      <c r="D770" s="60" t="s">
        <v>312</v>
      </c>
      <c r="E770" s="53">
        <v>101</v>
      </c>
      <c r="F770" s="60" t="s">
        <v>76</v>
      </c>
      <c r="G770" s="60" t="s">
        <v>77</v>
      </c>
    </row>
    <row r="771" spans="1:7" ht="12.75" customHeight="1" x14ac:dyDescent="0.3">
      <c r="A771" s="54">
        <v>1707603609</v>
      </c>
      <c r="B771" s="60" t="s">
        <v>1191</v>
      </c>
      <c r="C771" s="60" t="s">
        <v>680</v>
      </c>
      <c r="D771" s="60" t="s">
        <v>681</v>
      </c>
      <c r="E771" s="53">
        <v>112</v>
      </c>
      <c r="F771" s="60" t="s">
        <v>76</v>
      </c>
      <c r="G771" s="60" t="s">
        <v>77</v>
      </c>
    </row>
    <row r="772" spans="1:7" ht="12.75" customHeight="1" x14ac:dyDescent="0.3">
      <c r="A772" s="54">
        <v>211733479</v>
      </c>
      <c r="B772" s="60" t="s">
        <v>1192</v>
      </c>
      <c r="C772" s="60" t="s">
        <v>274</v>
      </c>
      <c r="D772" s="60" t="s">
        <v>275</v>
      </c>
      <c r="E772" s="53">
        <v>109</v>
      </c>
      <c r="F772" s="60" t="s">
        <v>76</v>
      </c>
      <c r="G772" s="60" t="s">
        <v>77</v>
      </c>
    </row>
    <row r="773" spans="1:7" ht="12.75" customHeight="1" x14ac:dyDescent="0.3">
      <c r="A773" s="54">
        <v>1307643719</v>
      </c>
      <c r="B773" s="60" t="s">
        <v>1193</v>
      </c>
      <c r="C773" s="60" t="s">
        <v>278</v>
      </c>
      <c r="D773" s="60" t="s">
        <v>75</v>
      </c>
      <c r="E773" s="53">
        <v>108</v>
      </c>
      <c r="F773" s="60" t="s">
        <v>76</v>
      </c>
      <c r="G773" s="60" t="s">
        <v>77</v>
      </c>
    </row>
    <row r="774" spans="1:7" ht="12.75" customHeight="1" x14ac:dyDescent="0.3">
      <c r="A774" s="54">
        <v>2406533389</v>
      </c>
      <c r="B774" s="60" t="s">
        <v>1194</v>
      </c>
      <c r="C774" s="60" t="s">
        <v>1195</v>
      </c>
      <c r="D774" s="60" t="s">
        <v>1196</v>
      </c>
      <c r="E774" s="53">
        <v>104</v>
      </c>
      <c r="F774" s="60" t="s">
        <v>76</v>
      </c>
      <c r="G774" s="60" t="s">
        <v>77</v>
      </c>
    </row>
    <row r="775" spans="1:7" ht="12.75" customHeight="1" x14ac:dyDescent="0.3">
      <c r="A775" s="54">
        <v>108473469</v>
      </c>
      <c r="B775" s="60" t="s">
        <v>1197</v>
      </c>
      <c r="C775" s="60" t="s">
        <v>83</v>
      </c>
      <c r="D775" s="60" t="s">
        <v>84</v>
      </c>
      <c r="E775" s="53">
        <v>101</v>
      </c>
      <c r="F775" s="60" t="s">
        <v>76</v>
      </c>
      <c r="G775" s="60" t="s">
        <v>77</v>
      </c>
    </row>
    <row r="776" spans="1:7" ht="12.75" customHeight="1" x14ac:dyDescent="0.3">
      <c r="A776" s="54">
        <v>2501564729</v>
      </c>
      <c r="B776" s="60" t="s">
        <v>1198</v>
      </c>
      <c r="C776" s="60" t="s">
        <v>331</v>
      </c>
      <c r="D776" s="60" t="s">
        <v>84</v>
      </c>
      <c r="E776" s="53">
        <v>101</v>
      </c>
      <c r="F776" s="60" t="s">
        <v>76</v>
      </c>
      <c r="G776" s="60" t="s">
        <v>77</v>
      </c>
    </row>
    <row r="777" spans="1:7" ht="12.75" customHeight="1" x14ac:dyDescent="0.3">
      <c r="A777" s="54">
        <v>205484369</v>
      </c>
      <c r="B777" s="60" t="s">
        <v>1199</v>
      </c>
      <c r="C777" s="60" t="s">
        <v>243</v>
      </c>
      <c r="D777" s="60" t="s">
        <v>244</v>
      </c>
      <c r="E777" s="53">
        <v>640</v>
      </c>
      <c r="F777" s="60" t="s">
        <v>245</v>
      </c>
      <c r="G777" s="60" t="s">
        <v>77</v>
      </c>
    </row>
    <row r="778" spans="1:7" ht="12.75" customHeight="1" x14ac:dyDescent="0.3">
      <c r="A778" s="54">
        <v>609664009</v>
      </c>
      <c r="B778" s="60" t="s">
        <v>1200</v>
      </c>
      <c r="C778" s="60" t="s">
        <v>193</v>
      </c>
      <c r="D778" s="60" t="s">
        <v>194</v>
      </c>
      <c r="E778" s="53">
        <v>108</v>
      </c>
      <c r="F778" s="60" t="s">
        <v>76</v>
      </c>
      <c r="G778" s="60" t="s">
        <v>77</v>
      </c>
    </row>
    <row r="779" spans="1:7" ht="12.75" customHeight="1" x14ac:dyDescent="0.3">
      <c r="A779" s="54">
        <v>105693629</v>
      </c>
      <c r="B779" s="60" t="s">
        <v>1201</v>
      </c>
      <c r="C779" s="60" t="s">
        <v>511</v>
      </c>
      <c r="D779" s="60" t="s">
        <v>194</v>
      </c>
      <c r="E779" s="53">
        <v>108</v>
      </c>
      <c r="F779" s="60" t="s">
        <v>76</v>
      </c>
      <c r="G779" s="60" t="s">
        <v>77</v>
      </c>
    </row>
    <row r="780" spans="1:7" ht="12.75" customHeight="1" x14ac:dyDescent="0.3">
      <c r="A780" s="54">
        <v>2102743839</v>
      </c>
      <c r="B780" s="60" t="s">
        <v>1202</v>
      </c>
      <c r="C780" s="60" t="s">
        <v>215</v>
      </c>
      <c r="D780" s="60" t="s">
        <v>216</v>
      </c>
      <c r="E780" s="53">
        <v>101</v>
      </c>
      <c r="F780" s="60" t="s">
        <v>76</v>
      </c>
      <c r="G780" s="60" t="s">
        <v>77</v>
      </c>
    </row>
    <row r="781" spans="1:7" ht="12.75" customHeight="1" x14ac:dyDescent="0.3">
      <c r="A781" s="54">
        <v>307502339</v>
      </c>
      <c r="B781" s="60" t="s">
        <v>1203</v>
      </c>
      <c r="C781" s="60" t="s">
        <v>83</v>
      </c>
      <c r="D781" s="60" t="s">
        <v>84</v>
      </c>
      <c r="E781" s="53">
        <v>101</v>
      </c>
      <c r="F781" s="60" t="s">
        <v>76</v>
      </c>
      <c r="G781" s="60" t="s">
        <v>77</v>
      </c>
    </row>
    <row r="782" spans="1:7" ht="12.75" customHeight="1" x14ac:dyDescent="0.3">
      <c r="A782" s="54">
        <v>2007493599</v>
      </c>
      <c r="B782" s="60" t="s">
        <v>1204</v>
      </c>
      <c r="C782" s="60" t="s">
        <v>256</v>
      </c>
      <c r="D782" s="60" t="s">
        <v>257</v>
      </c>
      <c r="E782" s="53">
        <v>108</v>
      </c>
      <c r="F782" s="60" t="s">
        <v>76</v>
      </c>
      <c r="G782" s="60" t="s">
        <v>77</v>
      </c>
    </row>
    <row r="783" spans="1:7" ht="12.75" customHeight="1" x14ac:dyDescent="0.3">
      <c r="A783" s="54">
        <v>1104693069</v>
      </c>
      <c r="B783" s="60" t="s">
        <v>1205</v>
      </c>
      <c r="C783" s="60" t="s">
        <v>435</v>
      </c>
      <c r="D783" s="60" t="s">
        <v>436</v>
      </c>
      <c r="E783" s="53">
        <v>104</v>
      </c>
      <c r="F783" s="60" t="s">
        <v>76</v>
      </c>
      <c r="G783" s="60" t="s">
        <v>295</v>
      </c>
    </row>
    <row r="784" spans="1:7" ht="12.75" customHeight="1" x14ac:dyDescent="0.3">
      <c r="A784" s="54">
        <v>2304595929</v>
      </c>
      <c r="B784" s="60" t="s">
        <v>1206</v>
      </c>
      <c r="C784" s="60" t="s">
        <v>164</v>
      </c>
      <c r="D784" s="60" t="s">
        <v>165</v>
      </c>
      <c r="E784" s="53">
        <v>110</v>
      </c>
      <c r="F784" s="60" t="s">
        <v>76</v>
      </c>
      <c r="G784" s="60" t="s">
        <v>77</v>
      </c>
    </row>
    <row r="785" spans="1:7" ht="12.75" customHeight="1" x14ac:dyDescent="0.3">
      <c r="A785" s="54">
        <v>404664609</v>
      </c>
      <c r="B785" s="60" t="s">
        <v>1207</v>
      </c>
      <c r="C785" s="60" t="s">
        <v>161</v>
      </c>
      <c r="D785" s="60" t="s">
        <v>162</v>
      </c>
      <c r="E785" s="53">
        <v>101</v>
      </c>
      <c r="F785" s="60" t="s">
        <v>76</v>
      </c>
      <c r="G785" s="60" t="s">
        <v>77</v>
      </c>
    </row>
    <row r="786" spans="1:7" ht="12.75" customHeight="1" x14ac:dyDescent="0.3">
      <c r="A786" s="54">
        <v>2305614199</v>
      </c>
      <c r="B786" s="60" t="s">
        <v>1208</v>
      </c>
      <c r="C786" s="60" t="s">
        <v>247</v>
      </c>
      <c r="D786" s="60" t="s">
        <v>182</v>
      </c>
      <c r="E786" s="53">
        <v>101</v>
      </c>
      <c r="F786" s="60" t="s">
        <v>76</v>
      </c>
      <c r="G786" s="60" t="s">
        <v>77</v>
      </c>
    </row>
    <row r="787" spans="1:7" ht="12.75" customHeight="1" x14ac:dyDescent="0.3">
      <c r="A787" s="54">
        <v>1108537349</v>
      </c>
      <c r="B787" s="60" t="s">
        <v>1209</v>
      </c>
      <c r="C787" s="60" t="s">
        <v>171</v>
      </c>
      <c r="D787" s="60" t="s">
        <v>172</v>
      </c>
      <c r="E787" s="53">
        <v>111</v>
      </c>
      <c r="F787" s="60" t="s">
        <v>76</v>
      </c>
      <c r="G787" s="60" t="s">
        <v>77</v>
      </c>
    </row>
    <row r="788" spans="1:7" ht="12.75" customHeight="1" x14ac:dyDescent="0.3">
      <c r="A788" s="54">
        <v>605594819</v>
      </c>
      <c r="B788" s="60" t="s">
        <v>1210</v>
      </c>
      <c r="C788" s="60" t="s">
        <v>341</v>
      </c>
      <c r="D788" s="60" t="s">
        <v>342</v>
      </c>
      <c r="E788" s="53">
        <v>220</v>
      </c>
      <c r="F788" s="60" t="s">
        <v>176</v>
      </c>
      <c r="G788" s="60" t="s">
        <v>77</v>
      </c>
    </row>
    <row r="789" spans="1:7" ht="12.75" customHeight="1" x14ac:dyDescent="0.3">
      <c r="A789" s="54">
        <v>1504622669</v>
      </c>
      <c r="B789" s="60" t="s">
        <v>1211</v>
      </c>
      <c r="C789" s="60" t="s">
        <v>331</v>
      </c>
      <c r="D789" s="60" t="s">
        <v>84</v>
      </c>
      <c r="E789" s="53">
        <v>101</v>
      </c>
      <c r="F789" s="60" t="s">
        <v>76</v>
      </c>
      <c r="G789" s="60" t="s">
        <v>77</v>
      </c>
    </row>
    <row r="790" spans="1:7" ht="12.75" customHeight="1" x14ac:dyDescent="0.3">
      <c r="A790" s="54">
        <v>1712442189</v>
      </c>
      <c r="B790" s="60" t="s">
        <v>1212</v>
      </c>
      <c r="C790" s="60" t="s">
        <v>388</v>
      </c>
      <c r="D790" s="60" t="s">
        <v>75</v>
      </c>
      <c r="E790" s="53">
        <v>108</v>
      </c>
      <c r="F790" s="60" t="s">
        <v>76</v>
      </c>
      <c r="G790" s="60" t="s">
        <v>77</v>
      </c>
    </row>
    <row r="791" spans="1:7" ht="12.75" customHeight="1" x14ac:dyDescent="0.3">
      <c r="A791" s="54">
        <v>1707634409</v>
      </c>
      <c r="B791" s="60" t="s">
        <v>1213</v>
      </c>
      <c r="C791" s="60" t="s">
        <v>161</v>
      </c>
      <c r="D791" s="60" t="s">
        <v>162</v>
      </c>
      <c r="E791" s="53">
        <v>101</v>
      </c>
      <c r="F791" s="60" t="s">
        <v>76</v>
      </c>
      <c r="G791" s="60" t="s">
        <v>77</v>
      </c>
    </row>
    <row r="792" spans="1:7" ht="12.75" customHeight="1" x14ac:dyDescent="0.3">
      <c r="A792" s="54">
        <v>1311585999</v>
      </c>
      <c r="B792" s="60" t="s">
        <v>1214</v>
      </c>
      <c r="C792" s="60" t="s">
        <v>256</v>
      </c>
      <c r="D792" s="60" t="s">
        <v>257</v>
      </c>
      <c r="E792" s="53">
        <v>108</v>
      </c>
      <c r="F792" s="60" t="s">
        <v>76</v>
      </c>
      <c r="G792" s="60" t="s">
        <v>77</v>
      </c>
    </row>
    <row r="793" spans="1:7" ht="12.75" customHeight="1" x14ac:dyDescent="0.3">
      <c r="A793" s="54">
        <v>1604585189</v>
      </c>
      <c r="B793" s="60" t="s">
        <v>1215</v>
      </c>
      <c r="C793" s="60" t="s">
        <v>311</v>
      </c>
      <c r="D793" s="60" t="s">
        <v>312</v>
      </c>
      <c r="E793" s="53">
        <v>101</v>
      </c>
      <c r="F793" s="60" t="s">
        <v>76</v>
      </c>
      <c r="G793" s="60" t="s">
        <v>77</v>
      </c>
    </row>
    <row r="794" spans="1:7" ht="12.75" customHeight="1" x14ac:dyDescent="0.3">
      <c r="A794" s="54">
        <v>2908604239</v>
      </c>
      <c r="B794" s="60" t="s">
        <v>1216</v>
      </c>
      <c r="C794" s="60" t="s">
        <v>215</v>
      </c>
      <c r="D794" s="60" t="s">
        <v>216</v>
      </c>
      <c r="E794" s="53">
        <v>101</v>
      </c>
      <c r="F794" s="60" t="s">
        <v>76</v>
      </c>
      <c r="G794" s="60" t="s">
        <v>77</v>
      </c>
    </row>
    <row r="795" spans="1:7" ht="12.75" customHeight="1" x14ac:dyDescent="0.3">
      <c r="A795" s="54">
        <v>2810567869</v>
      </c>
      <c r="B795" s="60" t="s">
        <v>1217</v>
      </c>
      <c r="C795" s="60" t="s">
        <v>1218</v>
      </c>
      <c r="D795" s="60" t="s">
        <v>1219</v>
      </c>
      <c r="E795" s="53">
        <v>109</v>
      </c>
      <c r="F795" s="60" t="s">
        <v>76</v>
      </c>
      <c r="G795" s="60" t="s">
        <v>295</v>
      </c>
    </row>
    <row r="796" spans="1:7" ht="12.75" customHeight="1" x14ac:dyDescent="0.3">
      <c r="A796" s="54">
        <v>1103785809</v>
      </c>
      <c r="B796" s="60" t="s">
        <v>1220</v>
      </c>
      <c r="C796" s="60" t="s">
        <v>337</v>
      </c>
      <c r="D796" s="60" t="s">
        <v>84</v>
      </c>
      <c r="E796" s="53">
        <v>101</v>
      </c>
      <c r="F796" s="60" t="s">
        <v>76</v>
      </c>
      <c r="G796" s="60" t="s">
        <v>77</v>
      </c>
    </row>
    <row r="797" spans="1:7" ht="12.75" customHeight="1" x14ac:dyDescent="0.3">
      <c r="A797" s="54">
        <v>1402862819</v>
      </c>
      <c r="B797" s="60" t="s">
        <v>1221</v>
      </c>
      <c r="C797" s="60" t="s">
        <v>171</v>
      </c>
      <c r="D797" s="60" t="s">
        <v>172</v>
      </c>
      <c r="E797" s="53">
        <v>111</v>
      </c>
      <c r="F797" s="60" t="s">
        <v>76</v>
      </c>
      <c r="G797" s="60" t="s">
        <v>77</v>
      </c>
    </row>
    <row r="798" spans="1:7" ht="12.75" customHeight="1" x14ac:dyDescent="0.3">
      <c r="A798" s="54">
        <v>2802773639</v>
      </c>
      <c r="B798" s="60" t="s">
        <v>1222</v>
      </c>
      <c r="C798" s="60" t="s">
        <v>1172</v>
      </c>
      <c r="D798" s="60" t="s">
        <v>182</v>
      </c>
      <c r="E798" s="53">
        <v>101</v>
      </c>
      <c r="F798" s="60" t="s">
        <v>76</v>
      </c>
      <c r="G798" s="60" t="s">
        <v>77</v>
      </c>
    </row>
    <row r="799" spans="1:7" ht="12.75" customHeight="1" x14ac:dyDescent="0.3">
      <c r="A799" s="54">
        <v>2911603449</v>
      </c>
      <c r="B799" s="60" t="s">
        <v>1223</v>
      </c>
      <c r="C799" s="60" t="s">
        <v>256</v>
      </c>
      <c r="D799" s="60" t="s">
        <v>257</v>
      </c>
      <c r="E799" s="53">
        <v>108</v>
      </c>
      <c r="F799" s="60" t="s">
        <v>76</v>
      </c>
      <c r="G799" s="60" t="s">
        <v>77</v>
      </c>
    </row>
    <row r="800" spans="1:7" ht="12.75" customHeight="1" x14ac:dyDescent="0.3">
      <c r="A800" s="54">
        <v>1511577349</v>
      </c>
      <c r="B800" s="60" t="s">
        <v>1224</v>
      </c>
      <c r="C800" s="60" t="s">
        <v>256</v>
      </c>
      <c r="D800" s="60" t="s">
        <v>257</v>
      </c>
      <c r="E800" s="53">
        <v>108</v>
      </c>
      <c r="F800" s="60" t="s">
        <v>76</v>
      </c>
      <c r="G800" s="60" t="s">
        <v>77</v>
      </c>
    </row>
    <row r="801" spans="1:7" ht="12.75" customHeight="1" x14ac:dyDescent="0.3">
      <c r="A801" s="54">
        <v>301575759</v>
      </c>
      <c r="B801" s="60" t="s">
        <v>1225</v>
      </c>
      <c r="C801" s="60" t="s">
        <v>791</v>
      </c>
      <c r="D801" s="60" t="s">
        <v>792</v>
      </c>
      <c r="E801" s="53">
        <v>810</v>
      </c>
      <c r="F801" s="60" t="s">
        <v>370</v>
      </c>
      <c r="G801" s="60" t="s">
        <v>77</v>
      </c>
    </row>
    <row r="802" spans="1:7" ht="12.75" customHeight="1" x14ac:dyDescent="0.3">
      <c r="A802" s="54">
        <v>2112843589</v>
      </c>
      <c r="B802" s="60" t="s">
        <v>1226</v>
      </c>
      <c r="C802" s="60" t="s">
        <v>203</v>
      </c>
      <c r="D802" s="60" t="s">
        <v>84</v>
      </c>
      <c r="E802" s="53">
        <v>101</v>
      </c>
      <c r="F802" s="60" t="s">
        <v>76</v>
      </c>
      <c r="G802" s="60" t="s">
        <v>77</v>
      </c>
    </row>
    <row r="803" spans="1:7" ht="12.75" customHeight="1" x14ac:dyDescent="0.3">
      <c r="A803" s="54">
        <v>2707535159</v>
      </c>
      <c r="B803" s="60" t="s">
        <v>1227</v>
      </c>
      <c r="C803" s="60" t="s">
        <v>361</v>
      </c>
      <c r="D803" s="60" t="s">
        <v>362</v>
      </c>
      <c r="E803" s="53">
        <v>201</v>
      </c>
      <c r="F803" s="60" t="s">
        <v>145</v>
      </c>
      <c r="G803" s="60" t="s">
        <v>77</v>
      </c>
    </row>
    <row r="804" spans="1:7" ht="12.75" customHeight="1" x14ac:dyDescent="0.3">
      <c r="A804" s="54">
        <v>912576109</v>
      </c>
      <c r="B804" s="60" t="s">
        <v>1228</v>
      </c>
      <c r="C804" s="60" t="s">
        <v>278</v>
      </c>
      <c r="D804" s="60" t="s">
        <v>75</v>
      </c>
      <c r="E804" s="53">
        <v>108</v>
      </c>
      <c r="F804" s="60" t="s">
        <v>76</v>
      </c>
      <c r="G804" s="60" t="s">
        <v>77</v>
      </c>
    </row>
    <row r="805" spans="1:7" ht="12.75" customHeight="1" x14ac:dyDescent="0.3">
      <c r="A805" s="54">
        <v>1901695299</v>
      </c>
      <c r="B805" s="60" t="s">
        <v>1229</v>
      </c>
      <c r="C805" s="60" t="s">
        <v>435</v>
      </c>
      <c r="D805" s="60" t="s">
        <v>436</v>
      </c>
      <c r="E805" s="53">
        <v>104</v>
      </c>
      <c r="F805" s="60" t="s">
        <v>76</v>
      </c>
      <c r="G805" s="60" t="s">
        <v>295</v>
      </c>
    </row>
    <row r="806" spans="1:7" ht="12.75" customHeight="1" x14ac:dyDescent="0.3">
      <c r="A806" s="54">
        <v>1501602519</v>
      </c>
      <c r="B806" s="60" t="s">
        <v>1230</v>
      </c>
      <c r="C806" s="60" t="s">
        <v>418</v>
      </c>
      <c r="D806" s="60" t="s">
        <v>419</v>
      </c>
      <c r="E806" s="53">
        <v>110</v>
      </c>
      <c r="F806" s="60" t="s">
        <v>76</v>
      </c>
      <c r="G806" s="60" t="s">
        <v>77</v>
      </c>
    </row>
    <row r="807" spans="1:7" ht="12.75" customHeight="1" x14ac:dyDescent="0.3">
      <c r="A807" s="54">
        <v>2708605679</v>
      </c>
      <c r="B807" s="60" t="s">
        <v>1231</v>
      </c>
      <c r="C807" s="60" t="s">
        <v>832</v>
      </c>
      <c r="D807" s="60" t="s">
        <v>84</v>
      </c>
      <c r="E807" s="53">
        <v>101</v>
      </c>
      <c r="F807" s="60" t="s">
        <v>76</v>
      </c>
      <c r="G807" s="60" t="s">
        <v>77</v>
      </c>
    </row>
    <row r="808" spans="1:7" ht="12.75" customHeight="1" x14ac:dyDescent="0.3">
      <c r="A808" s="54">
        <v>2508573579</v>
      </c>
      <c r="B808" s="60" t="s">
        <v>1232</v>
      </c>
      <c r="C808" s="60" t="s">
        <v>229</v>
      </c>
      <c r="D808" s="60" t="s">
        <v>106</v>
      </c>
      <c r="E808" s="53">
        <v>600</v>
      </c>
      <c r="F808" s="60" t="s">
        <v>107</v>
      </c>
      <c r="G808" s="60" t="s">
        <v>77</v>
      </c>
    </row>
    <row r="809" spans="1:7" ht="12.75" customHeight="1" x14ac:dyDescent="0.3">
      <c r="A809" s="54">
        <v>2904483289</v>
      </c>
      <c r="B809" s="60" t="s">
        <v>1233</v>
      </c>
      <c r="C809" s="60" t="s">
        <v>798</v>
      </c>
      <c r="D809" s="60" t="s">
        <v>799</v>
      </c>
      <c r="E809" s="53">
        <v>108</v>
      </c>
      <c r="F809" s="60" t="s">
        <v>76</v>
      </c>
      <c r="G809" s="60" t="s">
        <v>77</v>
      </c>
    </row>
    <row r="810" spans="1:7" ht="12.75" customHeight="1" x14ac:dyDescent="0.3">
      <c r="A810" s="54">
        <v>701704429</v>
      </c>
      <c r="B810" s="60" t="s">
        <v>1234</v>
      </c>
      <c r="C810" s="60" t="s">
        <v>274</v>
      </c>
      <c r="D810" s="60" t="s">
        <v>275</v>
      </c>
      <c r="E810" s="53">
        <v>109</v>
      </c>
      <c r="F810" s="60" t="s">
        <v>76</v>
      </c>
      <c r="G810" s="60" t="s">
        <v>77</v>
      </c>
    </row>
    <row r="811" spans="1:7" ht="12.75" customHeight="1" x14ac:dyDescent="0.3">
      <c r="A811" s="54">
        <v>2711545939</v>
      </c>
      <c r="B811" s="60" t="s">
        <v>1235</v>
      </c>
      <c r="C811" s="60" t="s">
        <v>352</v>
      </c>
      <c r="D811" s="60" t="s">
        <v>353</v>
      </c>
      <c r="E811" s="53">
        <v>108</v>
      </c>
      <c r="F811" s="60" t="s">
        <v>76</v>
      </c>
      <c r="G811" s="60" t="s">
        <v>77</v>
      </c>
    </row>
    <row r="812" spans="1:7" ht="12.75" customHeight="1" x14ac:dyDescent="0.3">
      <c r="A812" s="54">
        <v>2505902029</v>
      </c>
      <c r="B812" s="60" t="s">
        <v>1236</v>
      </c>
      <c r="C812" s="60" t="s">
        <v>372</v>
      </c>
      <c r="D812" s="60" t="s">
        <v>84</v>
      </c>
      <c r="E812" s="53">
        <v>101</v>
      </c>
      <c r="F812" s="60" t="s">
        <v>76</v>
      </c>
      <c r="G812" s="60" t="s">
        <v>77</v>
      </c>
    </row>
    <row r="813" spans="1:7" ht="12.75" customHeight="1" x14ac:dyDescent="0.3">
      <c r="A813" s="54">
        <v>1201893019</v>
      </c>
      <c r="B813" s="60" t="s">
        <v>1237</v>
      </c>
      <c r="C813" s="60" t="s">
        <v>119</v>
      </c>
      <c r="D813" s="60" t="s">
        <v>120</v>
      </c>
      <c r="E813" s="53">
        <v>800</v>
      </c>
      <c r="F813" s="60" t="s">
        <v>121</v>
      </c>
      <c r="G813" s="60" t="s">
        <v>77</v>
      </c>
    </row>
    <row r="814" spans="1:7" ht="12.75" customHeight="1" x14ac:dyDescent="0.3">
      <c r="A814" s="54">
        <v>408603399</v>
      </c>
      <c r="B814" s="60" t="s">
        <v>1238</v>
      </c>
      <c r="C814" s="60" t="s">
        <v>335</v>
      </c>
      <c r="D814" s="60" t="s">
        <v>84</v>
      </c>
      <c r="E814" s="53">
        <v>101</v>
      </c>
      <c r="F814" s="60" t="s">
        <v>76</v>
      </c>
      <c r="G814" s="60" t="s">
        <v>77</v>
      </c>
    </row>
    <row r="815" spans="1:7" ht="12.75" customHeight="1" x14ac:dyDescent="0.3">
      <c r="A815" s="54">
        <v>1603492719</v>
      </c>
      <c r="B815" s="60" t="s">
        <v>1239</v>
      </c>
      <c r="C815" s="60" t="s">
        <v>200</v>
      </c>
      <c r="D815" s="60" t="s">
        <v>201</v>
      </c>
      <c r="E815" s="53">
        <v>104</v>
      </c>
      <c r="F815" s="60" t="s">
        <v>76</v>
      </c>
      <c r="G815" s="60" t="s">
        <v>77</v>
      </c>
    </row>
    <row r="816" spans="1:7" ht="12.75" customHeight="1" x14ac:dyDescent="0.3">
      <c r="A816" s="54">
        <v>2511664209</v>
      </c>
      <c r="B816" s="60" t="s">
        <v>1240</v>
      </c>
      <c r="C816" s="60" t="s">
        <v>1172</v>
      </c>
      <c r="D816" s="60" t="s">
        <v>182</v>
      </c>
      <c r="E816" s="53">
        <v>101</v>
      </c>
      <c r="F816" s="60" t="s">
        <v>76</v>
      </c>
      <c r="G816" s="60" t="s">
        <v>77</v>
      </c>
    </row>
    <row r="817" spans="1:7" ht="12.75" customHeight="1" x14ac:dyDescent="0.3">
      <c r="A817" s="54">
        <v>1605492899</v>
      </c>
      <c r="B817" s="60" t="s">
        <v>1241</v>
      </c>
      <c r="C817" s="60" t="s">
        <v>1116</v>
      </c>
      <c r="D817" s="60" t="s">
        <v>1117</v>
      </c>
      <c r="E817" s="53">
        <v>310</v>
      </c>
      <c r="F817" s="60" t="s">
        <v>1118</v>
      </c>
      <c r="G817" s="60" t="s">
        <v>77</v>
      </c>
    </row>
    <row r="818" spans="1:7" ht="12.75" customHeight="1" x14ac:dyDescent="0.3">
      <c r="A818" s="54">
        <v>3001785889</v>
      </c>
      <c r="B818" s="60" t="s">
        <v>1242</v>
      </c>
      <c r="C818" s="60" t="s">
        <v>143</v>
      </c>
      <c r="D818" s="60" t="s">
        <v>144</v>
      </c>
      <c r="E818" s="53">
        <v>203</v>
      </c>
      <c r="F818" s="60" t="s">
        <v>145</v>
      </c>
      <c r="G818" s="60" t="s">
        <v>77</v>
      </c>
    </row>
    <row r="819" spans="1:7" ht="12.75" customHeight="1" x14ac:dyDescent="0.3">
      <c r="A819" s="54">
        <v>1404725499</v>
      </c>
      <c r="B819" s="60" t="s">
        <v>1243</v>
      </c>
      <c r="C819" s="60" t="s">
        <v>303</v>
      </c>
      <c r="D819" s="60" t="s">
        <v>304</v>
      </c>
      <c r="E819" s="53">
        <v>230</v>
      </c>
      <c r="F819" s="60" t="s">
        <v>305</v>
      </c>
      <c r="G819" s="60" t="s">
        <v>77</v>
      </c>
    </row>
    <row r="820" spans="1:7" ht="12.75" customHeight="1" x14ac:dyDescent="0.3">
      <c r="A820" s="54">
        <v>3003554049</v>
      </c>
      <c r="B820" s="60" t="s">
        <v>1244</v>
      </c>
      <c r="C820" s="60" t="s">
        <v>918</v>
      </c>
      <c r="D820" s="60" t="s">
        <v>182</v>
      </c>
      <c r="E820" s="53">
        <v>101</v>
      </c>
      <c r="F820" s="60" t="s">
        <v>76</v>
      </c>
      <c r="G820" s="60" t="s">
        <v>77</v>
      </c>
    </row>
    <row r="821" spans="1:7" ht="12.75" customHeight="1" x14ac:dyDescent="0.3">
      <c r="A821" s="54">
        <v>712502889</v>
      </c>
      <c r="B821" s="60" t="s">
        <v>1245</v>
      </c>
      <c r="C821" s="60" t="s">
        <v>307</v>
      </c>
      <c r="D821" s="60" t="s">
        <v>165</v>
      </c>
      <c r="E821" s="53">
        <v>110</v>
      </c>
      <c r="F821" s="60" t="s">
        <v>76</v>
      </c>
      <c r="G821" s="60" t="s">
        <v>77</v>
      </c>
    </row>
    <row r="822" spans="1:7" ht="12.75" customHeight="1" x14ac:dyDescent="0.3">
      <c r="A822" s="54">
        <v>2906537549</v>
      </c>
      <c r="B822" s="60" t="s">
        <v>1246</v>
      </c>
      <c r="C822" s="60" t="s">
        <v>1126</v>
      </c>
      <c r="D822" s="60" t="s">
        <v>1127</v>
      </c>
      <c r="E822" s="53">
        <v>108</v>
      </c>
      <c r="F822" s="60" t="s">
        <v>76</v>
      </c>
      <c r="G822" s="60" t="s">
        <v>77</v>
      </c>
    </row>
    <row r="823" spans="1:7" ht="12.75" customHeight="1" x14ac:dyDescent="0.3">
      <c r="A823" s="54">
        <v>1410523069</v>
      </c>
      <c r="B823" s="60" t="s">
        <v>1247</v>
      </c>
      <c r="C823" s="60" t="s">
        <v>161</v>
      </c>
      <c r="D823" s="60" t="s">
        <v>162</v>
      </c>
      <c r="E823" s="53">
        <v>101</v>
      </c>
      <c r="F823" s="60" t="s">
        <v>76</v>
      </c>
      <c r="G823" s="60" t="s">
        <v>77</v>
      </c>
    </row>
    <row r="824" spans="1:7" ht="12.75" customHeight="1" x14ac:dyDescent="0.3">
      <c r="A824" s="54">
        <v>1211504179</v>
      </c>
      <c r="B824" s="60" t="s">
        <v>1248</v>
      </c>
      <c r="C824" s="60" t="s">
        <v>810</v>
      </c>
      <c r="D824" s="60" t="s">
        <v>811</v>
      </c>
      <c r="E824" s="53">
        <v>105</v>
      </c>
      <c r="F824" s="60" t="s">
        <v>76</v>
      </c>
      <c r="G824" s="60" t="s">
        <v>77</v>
      </c>
    </row>
    <row r="825" spans="1:7" ht="12.75" customHeight="1" x14ac:dyDescent="0.3">
      <c r="A825" s="54">
        <v>211544589</v>
      </c>
      <c r="B825" s="60" t="s">
        <v>1249</v>
      </c>
      <c r="C825" s="60" t="s">
        <v>226</v>
      </c>
      <c r="D825" s="60" t="s">
        <v>227</v>
      </c>
      <c r="E825" s="53">
        <v>700</v>
      </c>
      <c r="F825" s="60" t="s">
        <v>131</v>
      </c>
      <c r="G825" s="60" t="s">
        <v>77</v>
      </c>
    </row>
    <row r="826" spans="1:7" ht="12.75" customHeight="1" x14ac:dyDescent="0.3">
      <c r="A826" s="54">
        <v>3007603929</v>
      </c>
      <c r="B826" s="60" t="s">
        <v>1250</v>
      </c>
      <c r="C826" s="60" t="s">
        <v>83</v>
      </c>
      <c r="D826" s="60" t="s">
        <v>84</v>
      </c>
      <c r="E826" s="53">
        <v>101</v>
      </c>
      <c r="F826" s="60" t="s">
        <v>76</v>
      </c>
      <c r="G826" s="60" t="s">
        <v>77</v>
      </c>
    </row>
    <row r="827" spans="1:7" ht="12.75" customHeight="1" x14ac:dyDescent="0.3">
      <c r="A827" s="54">
        <v>510453519</v>
      </c>
      <c r="B827" s="60" t="s">
        <v>1251</v>
      </c>
      <c r="C827" s="60" t="s">
        <v>331</v>
      </c>
      <c r="D827" s="60" t="s">
        <v>84</v>
      </c>
      <c r="E827" s="53">
        <v>101</v>
      </c>
      <c r="F827" s="60" t="s">
        <v>76</v>
      </c>
      <c r="G827" s="60" t="s">
        <v>77</v>
      </c>
    </row>
    <row r="828" spans="1:7" ht="12.75" customHeight="1" x14ac:dyDescent="0.3">
      <c r="A828" s="54">
        <v>2311503159</v>
      </c>
      <c r="B828" s="60" t="s">
        <v>1252</v>
      </c>
      <c r="C828" s="60" t="s">
        <v>1253</v>
      </c>
      <c r="D828" s="60" t="s">
        <v>1254</v>
      </c>
      <c r="E828" s="53">
        <v>104</v>
      </c>
      <c r="F828" s="60" t="s">
        <v>76</v>
      </c>
      <c r="G828" s="60" t="s">
        <v>77</v>
      </c>
    </row>
    <row r="829" spans="1:7" ht="12.75" customHeight="1" x14ac:dyDescent="0.3">
      <c r="A829" s="54">
        <v>2610503749</v>
      </c>
      <c r="B829" s="60" t="s">
        <v>1255</v>
      </c>
      <c r="C829" s="60" t="s">
        <v>1256</v>
      </c>
      <c r="D829" s="60" t="s">
        <v>1257</v>
      </c>
      <c r="E829" s="53">
        <v>104</v>
      </c>
      <c r="F829" s="60" t="s">
        <v>76</v>
      </c>
      <c r="G829" s="60" t="s">
        <v>77</v>
      </c>
    </row>
    <row r="830" spans="1:7" ht="12.75" customHeight="1" x14ac:dyDescent="0.3">
      <c r="A830" s="54">
        <v>1008614539</v>
      </c>
      <c r="B830" s="60" t="s">
        <v>1258</v>
      </c>
      <c r="C830" s="60" t="s">
        <v>212</v>
      </c>
      <c r="D830" s="60" t="s">
        <v>194</v>
      </c>
      <c r="E830" s="53">
        <v>108</v>
      </c>
      <c r="F830" s="60" t="s">
        <v>76</v>
      </c>
      <c r="G830" s="60" t="s">
        <v>77</v>
      </c>
    </row>
    <row r="831" spans="1:7" ht="12.75" customHeight="1" x14ac:dyDescent="0.3">
      <c r="A831" s="54">
        <v>2201735269</v>
      </c>
      <c r="B831" s="60" t="s">
        <v>1259</v>
      </c>
      <c r="C831" s="60" t="s">
        <v>309</v>
      </c>
      <c r="D831" s="60" t="s">
        <v>84</v>
      </c>
      <c r="E831" s="53">
        <v>101</v>
      </c>
      <c r="F831" s="60" t="s">
        <v>76</v>
      </c>
      <c r="G831" s="60" t="s">
        <v>77</v>
      </c>
    </row>
    <row r="832" spans="1:7" ht="12.75" customHeight="1" x14ac:dyDescent="0.3">
      <c r="A832" s="54">
        <v>2506772949</v>
      </c>
      <c r="B832" s="60" t="s">
        <v>1260</v>
      </c>
      <c r="C832" s="60" t="s">
        <v>208</v>
      </c>
      <c r="D832" s="60" t="s">
        <v>209</v>
      </c>
      <c r="E832" s="53">
        <v>201</v>
      </c>
      <c r="F832" s="60" t="s">
        <v>145</v>
      </c>
      <c r="G832" s="60" t="s">
        <v>77</v>
      </c>
    </row>
    <row r="833" spans="1:7" ht="12.75" customHeight="1" x14ac:dyDescent="0.3">
      <c r="A833" s="54">
        <v>1002663939</v>
      </c>
      <c r="B833" s="60" t="s">
        <v>1261</v>
      </c>
      <c r="C833" s="60" t="s">
        <v>164</v>
      </c>
      <c r="D833" s="60" t="s">
        <v>416</v>
      </c>
      <c r="E833" s="53">
        <v>110</v>
      </c>
      <c r="F833" s="60" t="s">
        <v>76</v>
      </c>
      <c r="G833" s="60" t="s">
        <v>77</v>
      </c>
    </row>
    <row r="834" spans="1:7" ht="12.75" customHeight="1" x14ac:dyDescent="0.3">
      <c r="A834" s="54">
        <v>2901472559</v>
      </c>
      <c r="B834" s="60" t="s">
        <v>1262</v>
      </c>
      <c r="C834" s="60" t="s">
        <v>143</v>
      </c>
      <c r="D834" s="60" t="s">
        <v>144</v>
      </c>
      <c r="E834" s="53">
        <v>203</v>
      </c>
      <c r="F834" s="60" t="s">
        <v>145</v>
      </c>
      <c r="G834" s="60" t="s">
        <v>77</v>
      </c>
    </row>
    <row r="835" spans="1:7" ht="12.75" customHeight="1" x14ac:dyDescent="0.3">
      <c r="A835" s="54">
        <v>909653529</v>
      </c>
      <c r="B835" s="60" t="s">
        <v>1263</v>
      </c>
      <c r="C835" s="60" t="s">
        <v>143</v>
      </c>
      <c r="D835" s="60" t="s">
        <v>144</v>
      </c>
      <c r="E835" s="53">
        <v>203</v>
      </c>
      <c r="F835" s="60" t="s">
        <v>145</v>
      </c>
      <c r="G835" s="60" t="s">
        <v>77</v>
      </c>
    </row>
    <row r="836" spans="1:7" ht="12.75" customHeight="1" x14ac:dyDescent="0.3">
      <c r="A836" s="54">
        <v>2610514869</v>
      </c>
      <c r="B836" s="60" t="s">
        <v>1264</v>
      </c>
      <c r="C836" s="60" t="s">
        <v>372</v>
      </c>
      <c r="D836" s="60" t="s">
        <v>84</v>
      </c>
      <c r="E836" s="53">
        <v>101</v>
      </c>
      <c r="F836" s="60" t="s">
        <v>76</v>
      </c>
      <c r="G836" s="60" t="s">
        <v>77</v>
      </c>
    </row>
    <row r="837" spans="1:7" ht="12.75" customHeight="1" x14ac:dyDescent="0.3">
      <c r="A837" s="54">
        <v>2402764029</v>
      </c>
      <c r="B837" s="60" t="s">
        <v>1265</v>
      </c>
      <c r="C837" s="60" t="s">
        <v>366</v>
      </c>
      <c r="D837" s="60" t="s">
        <v>75</v>
      </c>
      <c r="E837" s="53">
        <v>108</v>
      </c>
      <c r="F837" s="60" t="s">
        <v>76</v>
      </c>
      <c r="G837" s="60" t="s">
        <v>77</v>
      </c>
    </row>
    <row r="838" spans="1:7" ht="12.75" customHeight="1" x14ac:dyDescent="0.3">
      <c r="A838" s="54">
        <v>808744139</v>
      </c>
      <c r="B838" s="60" t="s">
        <v>1266</v>
      </c>
      <c r="C838" s="60" t="s">
        <v>358</v>
      </c>
      <c r="D838" s="60" t="s">
        <v>359</v>
      </c>
      <c r="E838" s="53">
        <v>201</v>
      </c>
      <c r="F838" s="60" t="s">
        <v>145</v>
      </c>
      <c r="G838" s="60" t="s">
        <v>77</v>
      </c>
    </row>
    <row r="839" spans="1:7" ht="12.75" customHeight="1" x14ac:dyDescent="0.3">
      <c r="A839" s="54">
        <v>1310595749</v>
      </c>
      <c r="B839" s="60" t="s">
        <v>1267</v>
      </c>
      <c r="C839" s="60" t="s">
        <v>331</v>
      </c>
      <c r="D839" s="60" t="s">
        <v>84</v>
      </c>
      <c r="E839" s="53">
        <v>101</v>
      </c>
      <c r="F839" s="60" t="s">
        <v>76</v>
      </c>
      <c r="G839" s="60" t="s">
        <v>77</v>
      </c>
    </row>
    <row r="840" spans="1:7" ht="12.75" customHeight="1" x14ac:dyDescent="0.3">
      <c r="A840" s="54">
        <v>1410523149</v>
      </c>
      <c r="B840" s="60" t="s">
        <v>1268</v>
      </c>
      <c r="C840" s="60" t="s">
        <v>1269</v>
      </c>
      <c r="D840" s="60" t="s">
        <v>320</v>
      </c>
      <c r="E840" s="53">
        <v>201</v>
      </c>
      <c r="F840" s="60" t="s">
        <v>145</v>
      </c>
      <c r="G840" s="60" t="s">
        <v>77</v>
      </c>
    </row>
    <row r="841" spans="1:7" ht="12.75" customHeight="1" x14ac:dyDescent="0.3">
      <c r="A841" s="54">
        <v>601703559</v>
      </c>
      <c r="B841" s="60" t="s">
        <v>1270</v>
      </c>
      <c r="C841" s="60" t="s">
        <v>680</v>
      </c>
      <c r="D841" s="60" t="s">
        <v>681</v>
      </c>
      <c r="E841" s="53">
        <v>112</v>
      </c>
      <c r="F841" s="60" t="s">
        <v>76</v>
      </c>
      <c r="G841" s="60" t="s">
        <v>77</v>
      </c>
    </row>
    <row r="842" spans="1:7" ht="12.75" customHeight="1" x14ac:dyDescent="0.3">
      <c r="A842" s="54">
        <v>2509612869</v>
      </c>
      <c r="B842" s="60" t="s">
        <v>1271</v>
      </c>
      <c r="C842" s="60" t="s">
        <v>297</v>
      </c>
      <c r="D842" s="60" t="s">
        <v>298</v>
      </c>
      <c r="E842" s="53">
        <v>108</v>
      </c>
      <c r="F842" s="60" t="s">
        <v>76</v>
      </c>
      <c r="G842" s="60" t="s">
        <v>77</v>
      </c>
    </row>
    <row r="843" spans="1:7" ht="12.75" customHeight="1" x14ac:dyDescent="0.3">
      <c r="A843" s="54">
        <v>2807663219</v>
      </c>
      <c r="B843" s="60" t="s">
        <v>1272</v>
      </c>
      <c r="C843" s="60" t="s">
        <v>105</v>
      </c>
      <c r="D843" s="60" t="s">
        <v>106</v>
      </c>
      <c r="E843" s="53">
        <v>600</v>
      </c>
      <c r="F843" s="60" t="s">
        <v>107</v>
      </c>
      <c r="G843" s="60" t="s">
        <v>77</v>
      </c>
    </row>
    <row r="844" spans="1:7" ht="12.75" customHeight="1" x14ac:dyDescent="0.3">
      <c r="A844" s="54">
        <v>2011664469</v>
      </c>
      <c r="B844" s="60" t="s">
        <v>1273</v>
      </c>
      <c r="C844" s="60" t="s">
        <v>722</v>
      </c>
      <c r="D844" s="60" t="s">
        <v>723</v>
      </c>
      <c r="E844" s="53">
        <v>201</v>
      </c>
      <c r="F844" s="60" t="s">
        <v>145</v>
      </c>
      <c r="G844" s="60" t="s">
        <v>77</v>
      </c>
    </row>
    <row r="845" spans="1:7" ht="12.75" customHeight="1" x14ac:dyDescent="0.3">
      <c r="A845" s="54">
        <v>407723249</v>
      </c>
      <c r="B845" s="60" t="s">
        <v>1274</v>
      </c>
      <c r="C845" s="60" t="s">
        <v>1275</v>
      </c>
      <c r="D845" s="60" t="s">
        <v>1276</v>
      </c>
      <c r="E845" s="53">
        <v>600</v>
      </c>
      <c r="F845" s="60" t="s">
        <v>107</v>
      </c>
      <c r="G845" s="60" t="s">
        <v>77</v>
      </c>
    </row>
    <row r="846" spans="1:7" ht="12.75" customHeight="1" x14ac:dyDescent="0.3">
      <c r="A846" s="54">
        <v>1101613799</v>
      </c>
      <c r="B846" s="60" t="s">
        <v>1277</v>
      </c>
      <c r="C846" s="60" t="s">
        <v>203</v>
      </c>
      <c r="D846" s="60" t="s">
        <v>84</v>
      </c>
      <c r="E846" s="53">
        <v>101</v>
      </c>
      <c r="F846" s="60" t="s">
        <v>76</v>
      </c>
      <c r="G846" s="60" t="s">
        <v>77</v>
      </c>
    </row>
    <row r="847" spans="1:7" ht="12.75" customHeight="1" x14ac:dyDescent="0.3">
      <c r="A847" s="54">
        <v>1306704749</v>
      </c>
      <c r="B847" s="60" t="s">
        <v>1278</v>
      </c>
      <c r="C847" s="60" t="s">
        <v>1279</v>
      </c>
      <c r="D847" s="60" t="s">
        <v>1127</v>
      </c>
      <c r="E847" s="53">
        <v>108</v>
      </c>
      <c r="F847" s="60" t="s">
        <v>76</v>
      </c>
      <c r="G847" s="60" t="s">
        <v>77</v>
      </c>
    </row>
    <row r="848" spans="1:7" ht="12.75" customHeight="1" x14ac:dyDescent="0.3">
      <c r="A848" s="54">
        <v>1905912129</v>
      </c>
      <c r="B848" s="60" t="s">
        <v>1280</v>
      </c>
      <c r="C848" s="60" t="s">
        <v>174</v>
      </c>
      <c r="D848" s="60" t="s">
        <v>175</v>
      </c>
      <c r="E848" s="53">
        <v>220</v>
      </c>
      <c r="F848" s="60" t="s">
        <v>176</v>
      </c>
      <c r="G848" s="60" t="s">
        <v>77</v>
      </c>
    </row>
    <row r="849" spans="1:7" ht="12.75" customHeight="1" x14ac:dyDescent="0.3">
      <c r="A849" s="54">
        <v>102705969</v>
      </c>
      <c r="B849" s="60" t="s">
        <v>1281</v>
      </c>
      <c r="C849" s="60" t="s">
        <v>383</v>
      </c>
      <c r="D849" s="60" t="s">
        <v>384</v>
      </c>
      <c r="E849" s="53">
        <v>104</v>
      </c>
      <c r="F849" s="60" t="s">
        <v>76</v>
      </c>
      <c r="G849" s="60" t="s">
        <v>77</v>
      </c>
    </row>
    <row r="850" spans="1:7" ht="12.75" customHeight="1" x14ac:dyDescent="0.3">
      <c r="A850" s="54"/>
      <c r="B850" s="60" t="s">
        <v>1282</v>
      </c>
      <c r="C850" s="60" t="s">
        <v>372</v>
      </c>
      <c r="D850" s="60" t="s">
        <v>84</v>
      </c>
      <c r="E850" s="53">
        <v>101</v>
      </c>
      <c r="F850" s="60" t="s">
        <v>76</v>
      </c>
      <c r="G850" s="60" t="s">
        <v>77</v>
      </c>
    </row>
    <row r="851" spans="1:7" ht="12.75" customHeight="1" x14ac:dyDescent="0.3">
      <c r="A851" s="54">
        <v>1511942499</v>
      </c>
      <c r="B851" s="60" t="s">
        <v>1283</v>
      </c>
      <c r="C851" s="60" t="s">
        <v>372</v>
      </c>
      <c r="D851" s="60" t="s">
        <v>84</v>
      </c>
      <c r="E851" s="53">
        <v>101</v>
      </c>
      <c r="F851" s="60" t="s">
        <v>76</v>
      </c>
      <c r="G851" s="60" t="s">
        <v>77</v>
      </c>
    </row>
    <row r="852" spans="1:7" ht="12.75" customHeight="1" x14ac:dyDescent="0.3">
      <c r="A852" s="54">
        <v>1206613379</v>
      </c>
      <c r="B852" s="60" t="s">
        <v>1284</v>
      </c>
      <c r="C852" s="60" t="s">
        <v>1180</v>
      </c>
      <c r="D852" s="60" t="s">
        <v>1181</v>
      </c>
      <c r="E852" s="53">
        <v>105</v>
      </c>
      <c r="F852" s="60" t="s">
        <v>76</v>
      </c>
      <c r="G852" s="60" t="s">
        <v>77</v>
      </c>
    </row>
    <row r="853" spans="1:7" ht="12.75" customHeight="1" x14ac:dyDescent="0.3">
      <c r="A853" s="54">
        <v>1901892879</v>
      </c>
      <c r="B853" s="60" t="s">
        <v>1285</v>
      </c>
      <c r="C853" s="60" t="s">
        <v>278</v>
      </c>
      <c r="D853" s="60" t="s">
        <v>75</v>
      </c>
      <c r="E853" s="53">
        <v>108</v>
      </c>
      <c r="F853" s="60" t="s">
        <v>76</v>
      </c>
      <c r="G853" s="60" t="s">
        <v>77</v>
      </c>
    </row>
    <row r="854" spans="1:7" ht="12.75" customHeight="1" x14ac:dyDescent="0.3">
      <c r="A854" s="54">
        <v>1712673239</v>
      </c>
      <c r="B854" s="60" t="s">
        <v>1286</v>
      </c>
      <c r="C854" s="60" t="s">
        <v>101</v>
      </c>
      <c r="D854" s="60" t="s">
        <v>102</v>
      </c>
      <c r="E854" s="53">
        <v>105</v>
      </c>
      <c r="F854" s="60" t="s">
        <v>76</v>
      </c>
      <c r="G854" s="60" t="s">
        <v>77</v>
      </c>
    </row>
    <row r="855" spans="1:7" ht="12.75" customHeight="1" x14ac:dyDescent="0.3">
      <c r="A855" s="54">
        <v>2712902689</v>
      </c>
      <c r="B855" s="60" t="s">
        <v>1287</v>
      </c>
      <c r="C855" s="60" t="s">
        <v>203</v>
      </c>
      <c r="D855" s="60" t="s">
        <v>84</v>
      </c>
      <c r="E855" s="53">
        <v>101</v>
      </c>
      <c r="F855" s="60" t="s">
        <v>76</v>
      </c>
      <c r="G855" s="60" t="s">
        <v>77</v>
      </c>
    </row>
    <row r="856" spans="1:7" ht="12.75" customHeight="1" x14ac:dyDescent="0.3">
      <c r="A856" s="54">
        <v>607554429</v>
      </c>
      <c r="B856" s="60" t="s">
        <v>1288</v>
      </c>
      <c r="C856" s="60" t="s">
        <v>647</v>
      </c>
      <c r="D856" s="60" t="s">
        <v>75</v>
      </c>
      <c r="E856" s="53">
        <v>108</v>
      </c>
      <c r="F856" s="60" t="s">
        <v>76</v>
      </c>
      <c r="G856" s="60" t="s">
        <v>77</v>
      </c>
    </row>
    <row r="857" spans="1:7" ht="12.75" customHeight="1" x14ac:dyDescent="0.3">
      <c r="A857" s="54">
        <v>2512662479</v>
      </c>
      <c r="B857" s="60" t="s">
        <v>1289</v>
      </c>
      <c r="C857" s="60" t="s">
        <v>79</v>
      </c>
      <c r="D857" s="60" t="s">
        <v>80</v>
      </c>
      <c r="E857" s="53">
        <v>740</v>
      </c>
      <c r="F857" s="60" t="s">
        <v>81</v>
      </c>
      <c r="G857" s="60" t="s">
        <v>77</v>
      </c>
    </row>
    <row r="858" spans="1:7" ht="12.75" customHeight="1" x14ac:dyDescent="0.3">
      <c r="A858" s="54"/>
      <c r="B858" s="60" t="s">
        <v>1290</v>
      </c>
      <c r="C858" s="60" t="s">
        <v>993</v>
      </c>
      <c r="D858" s="60" t="s">
        <v>80</v>
      </c>
      <c r="E858" s="53">
        <v>740</v>
      </c>
      <c r="F858" s="60" t="s">
        <v>81</v>
      </c>
      <c r="G858" s="60" t="s">
        <v>77</v>
      </c>
    </row>
    <row r="859" spans="1:7" ht="12.75" customHeight="1" x14ac:dyDescent="0.3">
      <c r="A859" s="54">
        <v>2611792969</v>
      </c>
      <c r="B859" s="60" t="s">
        <v>1291</v>
      </c>
      <c r="C859" s="60" t="s">
        <v>1165</v>
      </c>
      <c r="D859" s="60" t="s">
        <v>1166</v>
      </c>
      <c r="E859" s="53">
        <v>730</v>
      </c>
      <c r="F859" s="60" t="s">
        <v>1167</v>
      </c>
      <c r="G859" s="60" t="s">
        <v>77</v>
      </c>
    </row>
    <row r="860" spans="1:7" ht="12.75" customHeight="1" x14ac:dyDescent="0.3">
      <c r="A860" s="54">
        <v>2512595429</v>
      </c>
      <c r="B860" s="60" t="s">
        <v>1292</v>
      </c>
      <c r="C860" s="60" t="s">
        <v>247</v>
      </c>
      <c r="D860" s="60" t="s">
        <v>182</v>
      </c>
      <c r="E860" s="53">
        <v>101</v>
      </c>
      <c r="F860" s="60" t="s">
        <v>76</v>
      </c>
      <c r="G860" s="60" t="s">
        <v>77</v>
      </c>
    </row>
    <row r="861" spans="1:7" ht="12.75" customHeight="1" x14ac:dyDescent="0.3">
      <c r="A861" s="54">
        <v>501784719</v>
      </c>
      <c r="B861" s="60" t="s">
        <v>1293</v>
      </c>
      <c r="C861" s="60" t="s">
        <v>93</v>
      </c>
      <c r="D861" s="60"/>
      <c r="E861" s="53"/>
      <c r="F861" s="60"/>
      <c r="G861" s="60"/>
    </row>
    <row r="862" spans="1:7" ht="12.75" customHeight="1" x14ac:dyDescent="0.3">
      <c r="A862" s="54">
        <v>1707843089</v>
      </c>
      <c r="B862" s="60" t="s">
        <v>1294</v>
      </c>
      <c r="C862" s="60" t="s">
        <v>548</v>
      </c>
      <c r="D862" s="60" t="s">
        <v>168</v>
      </c>
      <c r="E862" s="53">
        <v>109</v>
      </c>
      <c r="F862" s="60" t="s">
        <v>76</v>
      </c>
      <c r="G862" s="60" t="s">
        <v>77</v>
      </c>
    </row>
    <row r="863" spans="1:7" ht="12.75" customHeight="1" x14ac:dyDescent="0.3">
      <c r="A863" s="54">
        <v>1802773239</v>
      </c>
      <c r="B863" s="60" t="s">
        <v>1295</v>
      </c>
      <c r="C863" s="60" t="s">
        <v>101</v>
      </c>
      <c r="D863" s="60" t="s">
        <v>102</v>
      </c>
      <c r="E863" s="53">
        <v>105</v>
      </c>
      <c r="F863" s="60" t="s">
        <v>76</v>
      </c>
      <c r="G863" s="60" t="s">
        <v>77</v>
      </c>
    </row>
    <row r="864" spans="1:7" ht="12.75" customHeight="1" x14ac:dyDescent="0.3">
      <c r="A864" s="54">
        <v>812645469</v>
      </c>
      <c r="B864" s="60" t="s">
        <v>1296</v>
      </c>
      <c r="C864" s="60" t="s">
        <v>314</v>
      </c>
      <c r="D864" s="60" t="s">
        <v>315</v>
      </c>
      <c r="E864" s="53">
        <v>300</v>
      </c>
      <c r="F864" s="60" t="s">
        <v>316</v>
      </c>
      <c r="G864" s="60" t="s">
        <v>77</v>
      </c>
    </row>
    <row r="865" spans="1:7" ht="12.75" customHeight="1" x14ac:dyDescent="0.3">
      <c r="A865" s="54">
        <v>2510862309</v>
      </c>
      <c r="B865" s="60" t="s">
        <v>1297</v>
      </c>
      <c r="C865" s="60" t="s">
        <v>1298</v>
      </c>
      <c r="D865" s="60" t="s">
        <v>84</v>
      </c>
      <c r="E865" s="53">
        <v>101</v>
      </c>
      <c r="F865" s="60" t="s">
        <v>76</v>
      </c>
      <c r="G865" s="60" t="s">
        <v>77</v>
      </c>
    </row>
    <row r="866" spans="1:7" ht="12.75" customHeight="1" x14ac:dyDescent="0.3">
      <c r="A866" s="54">
        <v>602734569</v>
      </c>
      <c r="B866" s="60" t="s">
        <v>1299</v>
      </c>
      <c r="C866" s="60" t="s">
        <v>548</v>
      </c>
      <c r="D866" s="60" t="s">
        <v>168</v>
      </c>
      <c r="E866" s="53">
        <v>109</v>
      </c>
      <c r="F866" s="60" t="s">
        <v>76</v>
      </c>
      <c r="G866" s="60" t="s">
        <v>77</v>
      </c>
    </row>
    <row r="867" spans="1:7" ht="12.75" customHeight="1" x14ac:dyDescent="0.3">
      <c r="A867" s="54">
        <v>101605539</v>
      </c>
      <c r="B867" s="60" t="s">
        <v>1300</v>
      </c>
      <c r="C867" s="60" t="s">
        <v>109</v>
      </c>
      <c r="D867" s="60" t="s">
        <v>110</v>
      </c>
      <c r="E867" s="53">
        <v>600</v>
      </c>
      <c r="F867" s="60" t="s">
        <v>107</v>
      </c>
      <c r="G867" s="60" t="s">
        <v>77</v>
      </c>
    </row>
    <row r="868" spans="1:7" ht="12.75" customHeight="1" x14ac:dyDescent="0.3">
      <c r="A868" s="54">
        <v>910572989</v>
      </c>
      <c r="B868" s="60" t="s">
        <v>1301</v>
      </c>
      <c r="C868" s="60" t="s">
        <v>1302</v>
      </c>
      <c r="D868" s="60" t="s">
        <v>75</v>
      </c>
      <c r="E868" s="53">
        <v>108</v>
      </c>
      <c r="F868" s="60" t="s">
        <v>76</v>
      </c>
      <c r="G868" s="60" t="s">
        <v>77</v>
      </c>
    </row>
    <row r="869" spans="1:7" ht="12.75" customHeight="1" x14ac:dyDescent="0.3">
      <c r="A869" s="54">
        <v>606613679</v>
      </c>
      <c r="B869" s="60" t="s">
        <v>1303</v>
      </c>
      <c r="C869" s="60" t="s">
        <v>297</v>
      </c>
      <c r="D869" s="60" t="s">
        <v>298</v>
      </c>
      <c r="E869" s="53">
        <v>108</v>
      </c>
      <c r="F869" s="60" t="s">
        <v>76</v>
      </c>
      <c r="G869" s="60" t="s">
        <v>77</v>
      </c>
    </row>
    <row r="870" spans="1:7" ht="12.75" customHeight="1" x14ac:dyDescent="0.3">
      <c r="A870" s="54">
        <v>1510933299</v>
      </c>
      <c r="B870" s="60" t="s">
        <v>1304</v>
      </c>
      <c r="C870" s="60" t="s">
        <v>109</v>
      </c>
      <c r="D870" s="60" t="s">
        <v>110</v>
      </c>
      <c r="E870" s="53">
        <v>600</v>
      </c>
      <c r="F870" s="60" t="s">
        <v>107</v>
      </c>
      <c r="G870" s="60" t="s">
        <v>77</v>
      </c>
    </row>
    <row r="871" spans="1:7" ht="12.75" customHeight="1" x14ac:dyDescent="0.3">
      <c r="A871" s="54">
        <v>2511493809</v>
      </c>
      <c r="B871" s="60" t="s">
        <v>1305</v>
      </c>
      <c r="C871" s="60" t="s">
        <v>548</v>
      </c>
      <c r="D871" s="60" t="s">
        <v>168</v>
      </c>
      <c r="E871" s="53">
        <v>109</v>
      </c>
      <c r="F871" s="60" t="s">
        <v>76</v>
      </c>
      <c r="G871" s="60" t="s">
        <v>77</v>
      </c>
    </row>
    <row r="872" spans="1:7" ht="12.75" customHeight="1" x14ac:dyDescent="0.3">
      <c r="A872" s="54">
        <v>204912489</v>
      </c>
      <c r="B872" s="60" t="s">
        <v>1306</v>
      </c>
      <c r="C872" s="60" t="s">
        <v>174</v>
      </c>
      <c r="D872" s="60" t="s">
        <v>175</v>
      </c>
      <c r="E872" s="53">
        <v>220</v>
      </c>
      <c r="F872" s="60" t="s">
        <v>176</v>
      </c>
      <c r="G872" s="60" t="s">
        <v>77</v>
      </c>
    </row>
    <row r="873" spans="1:7" ht="12.75" customHeight="1" x14ac:dyDescent="0.3">
      <c r="A873" s="54">
        <v>2209882959</v>
      </c>
      <c r="B873" s="60" t="s">
        <v>1307</v>
      </c>
      <c r="C873" s="60" t="s">
        <v>341</v>
      </c>
      <c r="D873" s="60" t="s">
        <v>342</v>
      </c>
      <c r="E873" s="53">
        <v>220</v>
      </c>
      <c r="F873" s="60" t="s">
        <v>176</v>
      </c>
      <c r="G873" s="60" t="s">
        <v>77</v>
      </c>
    </row>
    <row r="874" spans="1:7" ht="12.75" customHeight="1" x14ac:dyDescent="0.3">
      <c r="A874" s="54"/>
      <c r="B874" s="60" t="s">
        <v>1308</v>
      </c>
      <c r="C874" s="60" t="s">
        <v>203</v>
      </c>
      <c r="D874" s="60" t="s">
        <v>84</v>
      </c>
      <c r="E874" s="53">
        <v>101</v>
      </c>
      <c r="F874" s="60" t="s">
        <v>76</v>
      </c>
      <c r="G874" s="60" t="s">
        <v>77</v>
      </c>
    </row>
    <row r="875" spans="1:7" ht="12.75" customHeight="1" x14ac:dyDescent="0.3">
      <c r="A875" s="54">
        <v>607902139</v>
      </c>
      <c r="B875" s="60" t="s">
        <v>1309</v>
      </c>
      <c r="C875" s="60" t="s">
        <v>372</v>
      </c>
      <c r="D875" s="60" t="s">
        <v>84</v>
      </c>
      <c r="E875" s="53">
        <v>101</v>
      </c>
      <c r="F875" s="60" t="s">
        <v>76</v>
      </c>
      <c r="G875" s="60" t="s">
        <v>77</v>
      </c>
    </row>
    <row r="876" spans="1:7" ht="12.75" customHeight="1" x14ac:dyDescent="0.3">
      <c r="A876" s="54">
        <v>104903089</v>
      </c>
      <c r="B876" s="60" t="s">
        <v>1310</v>
      </c>
      <c r="C876" s="60" t="s">
        <v>303</v>
      </c>
      <c r="D876" s="60" t="s">
        <v>304</v>
      </c>
      <c r="E876" s="53">
        <v>230</v>
      </c>
      <c r="F876" s="60" t="s">
        <v>305</v>
      </c>
      <c r="G876" s="60" t="s">
        <v>77</v>
      </c>
    </row>
    <row r="877" spans="1:7" ht="12.75" customHeight="1" x14ac:dyDescent="0.3">
      <c r="A877" s="54">
        <v>1512692579</v>
      </c>
      <c r="B877" s="60" t="s">
        <v>1311</v>
      </c>
      <c r="C877" s="60" t="s">
        <v>946</v>
      </c>
      <c r="D877" s="60" t="s">
        <v>947</v>
      </c>
      <c r="E877" s="53">
        <v>101</v>
      </c>
      <c r="F877" s="60" t="s">
        <v>76</v>
      </c>
      <c r="G877" s="60" t="s">
        <v>77</v>
      </c>
    </row>
    <row r="878" spans="1:7" ht="12.75" customHeight="1" x14ac:dyDescent="0.3">
      <c r="A878" s="54">
        <v>806507529</v>
      </c>
      <c r="B878" s="60" t="s">
        <v>1312</v>
      </c>
      <c r="C878" s="60" t="s">
        <v>105</v>
      </c>
      <c r="D878" s="60" t="s">
        <v>106</v>
      </c>
      <c r="E878" s="53">
        <v>600</v>
      </c>
      <c r="F878" s="60" t="s">
        <v>107</v>
      </c>
      <c r="G878" s="60" t="s">
        <v>77</v>
      </c>
    </row>
    <row r="879" spans="1:7" ht="12.75" customHeight="1" x14ac:dyDescent="0.3">
      <c r="A879" s="54">
        <v>109713739</v>
      </c>
      <c r="B879" s="60" t="s">
        <v>1313</v>
      </c>
      <c r="C879" s="60" t="s">
        <v>278</v>
      </c>
      <c r="D879" s="60" t="s">
        <v>75</v>
      </c>
      <c r="E879" s="53">
        <v>108</v>
      </c>
      <c r="F879" s="60" t="s">
        <v>76</v>
      </c>
      <c r="G879" s="60" t="s">
        <v>77</v>
      </c>
    </row>
    <row r="880" spans="1:7" ht="12.75" customHeight="1" x14ac:dyDescent="0.3">
      <c r="A880" s="54">
        <v>1410617479</v>
      </c>
      <c r="B880" s="60" t="s">
        <v>1314</v>
      </c>
      <c r="C880" s="60" t="s">
        <v>274</v>
      </c>
      <c r="D880" s="60" t="s">
        <v>275</v>
      </c>
      <c r="E880" s="53">
        <v>109</v>
      </c>
      <c r="F880" s="60" t="s">
        <v>76</v>
      </c>
      <c r="G880" s="60" t="s">
        <v>77</v>
      </c>
    </row>
    <row r="881" spans="1:7" ht="12.75" customHeight="1" x14ac:dyDescent="0.3">
      <c r="A881" s="54">
        <v>612572099</v>
      </c>
      <c r="B881" s="60" t="s">
        <v>1315</v>
      </c>
      <c r="C881" s="60" t="s">
        <v>181</v>
      </c>
      <c r="D881" s="60" t="s">
        <v>182</v>
      </c>
      <c r="E881" s="53">
        <v>101</v>
      </c>
      <c r="F881" s="60" t="s">
        <v>76</v>
      </c>
      <c r="G881" s="60" t="s">
        <v>77</v>
      </c>
    </row>
    <row r="882" spans="1:7" ht="12.75" customHeight="1" x14ac:dyDescent="0.3">
      <c r="A882" s="54">
        <v>801734159</v>
      </c>
      <c r="B882" s="60" t="s">
        <v>1316</v>
      </c>
      <c r="C882" s="60" t="s">
        <v>372</v>
      </c>
      <c r="D882" s="60" t="s">
        <v>84</v>
      </c>
      <c r="E882" s="53">
        <v>101</v>
      </c>
      <c r="F882" s="60" t="s">
        <v>76</v>
      </c>
      <c r="G882" s="60" t="s">
        <v>77</v>
      </c>
    </row>
    <row r="883" spans="1:7" ht="12.75" customHeight="1" x14ac:dyDescent="0.3">
      <c r="A883" s="54">
        <v>308933289</v>
      </c>
      <c r="B883" s="60" t="s">
        <v>1317</v>
      </c>
      <c r="C883" s="60" t="s">
        <v>372</v>
      </c>
      <c r="D883" s="60" t="s">
        <v>84</v>
      </c>
      <c r="E883" s="53">
        <v>101</v>
      </c>
      <c r="F883" s="60" t="s">
        <v>76</v>
      </c>
      <c r="G883" s="60" t="s">
        <v>77</v>
      </c>
    </row>
    <row r="884" spans="1:7" ht="12.75" customHeight="1" x14ac:dyDescent="0.3">
      <c r="A884" s="54">
        <v>1207764879</v>
      </c>
      <c r="B884" s="60" t="s">
        <v>1318</v>
      </c>
      <c r="C884" s="60" t="s">
        <v>337</v>
      </c>
      <c r="D884" s="60" t="s">
        <v>84</v>
      </c>
      <c r="E884" s="53">
        <v>101</v>
      </c>
      <c r="F884" s="60" t="s">
        <v>76</v>
      </c>
      <c r="G884" s="60" t="s">
        <v>77</v>
      </c>
    </row>
    <row r="885" spans="1:7" ht="12.75" customHeight="1" x14ac:dyDescent="0.3">
      <c r="A885" s="54">
        <v>1405713189</v>
      </c>
      <c r="B885" s="60" t="s">
        <v>1319</v>
      </c>
      <c r="C885" s="60" t="s">
        <v>222</v>
      </c>
      <c r="D885" s="60" t="s">
        <v>223</v>
      </c>
      <c r="E885" s="53">
        <v>201</v>
      </c>
      <c r="F885" s="60" t="s">
        <v>224</v>
      </c>
      <c r="G885" s="60" t="s">
        <v>77</v>
      </c>
    </row>
    <row r="886" spans="1:7" ht="12.75" customHeight="1" x14ac:dyDescent="0.3">
      <c r="A886" s="54">
        <v>1305595739</v>
      </c>
      <c r="B886" s="60" t="s">
        <v>1320</v>
      </c>
      <c r="C886" s="60" t="s">
        <v>323</v>
      </c>
      <c r="D886" s="60" t="s">
        <v>324</v>
      </c>
      <c r="E886" s="53">
        <v>101</v>
      </c>
      <c r="F886" s="60" t="s">
        <v>76</v>
      </c>
      <c r="G886" s="60" t="s">
        <v>77</v>
      </c>
    </row>
    <row r="887" spans="1:7" ht="12.75" customHeight="1" x14ac:dyDescent="0.3">
      <c r="A887" s="54">
        <v>307615109</v>
      </c>
      <c r="B887" s="60" t="s">
        <v>1321</v>
      </c>
      <c r="C887" s="60" t="s">
        <v>355</v>
      </c>
      <c r="D887" s="60" t="s">
        <v>356</v>
      </c>
      <c r="E887" s="53">
        <v>201</v>
      </c>
      <c r="F887" s="60" t="s">
        <v>145</v>
      </c>
      <c r="G887" s="60" t="s">
        <v>77</v>
      </c>
    </row>
    <row r="888" spans="1:7" ht="12.75" customHeight="1" x14ac:dyDescent="0.3">
      <c r="A888" s="54">
        <v>1303692949</v>
      </c>
      <c r="B888" s="60" t="s">
        <v>1322</v>
      </c>
      <c r="C888" s="60" t="s">
        <v>690</v>
      </c>
      <c r="D888" s="60" t="s">
        <v>691</v>
      </c>
      <c r="E888" s="53">
        <v>105</v>
      </c>
      <c r="F888" s="60" t="s">
        <v>76</v>
      </c>
      <c r="G888" s="60" t="s">
        <v>295</v>
      </c>
    </row>
    <row r="889" spans="1:7" ht="12.75" customHeight="1" x14ac:dyDescent="0.3">
      <c r="A889" s="54">
        <v>2503654979</v>
      </c>
      <c r="B889" s="60" t="s">
        <v>1323</v>
      </c>
      <c r="C889" s="60" t="s">
        <v>278</v>
      </c>
      <c r="D889" s="60" t="s">
        <v>75</v>
      </c>
      <c r="E889" s="53">
        <v>108</v>
      </c>
      <c r="F889" s="60" t="s">
        <v>76</v>
      </c>
      <c r="G889" s="60" t="s">
        <v>77</v>
      </c>
    </row>
    <row r="890" spans="1:7" ht="12.75" customHeight="1" x14ac:dyDescent="0.3">
      <c r="A890" s="54">
        <v>110923069</v>
      </c>
      <c r="B890" s="60" t="s">
        <v>1324</v>
      </c>
      <c r="C890" s="60" t="s">
        <v>680</v>
      </c>
      <c r="D890" s="60" t="s">
        <v>681</v>
      </c>
      <c r="E890" s="53">
        <v>112</v>
      </c>
      <c r="F890" s="60" t="s">
        <v>76</v>
      </c>
      <c r="G890" s="60" t="s">
        <v>77</v>
      </c>
    </row>
    <row r="891" spans="1:7" ht="12.75" customHeight="1" x14ac:dyDescent="0.3">
      <c r="A891" s="54"/>
      <c r="B891" s="60" t="s">
        <v>1325</v>
      </c>
      <c r="C891" s="60" t="s">
        <v>200</v>
      </c>
      <c r="D891" s="60" t="s">
        <v>201</v>
      </c>
      <c r="E891" s="53">
        <v>104</v>
      </c>
      <c r="F891" s="60" t="s">
        <v>76</v>
      </c>
      <c r="G891" s="60" t="s">
        <v>77</v>
      </c>
    </row>
    <row r="892" spans="1:7" ht="12.75" customHeight="1" x14ac:dyDescent="0.3">
      <c r="A892" s="54">
        <v>1606694899</v>
      </c>
      <c r="B892" s="60" t="s">
        <v>1326</v>
      </c>
      <c r="C892" s="60" t="s">
        <v>323</v>
      </c>
      <c r="D892" s="60" t="s">
        <v>324</v>
      </c>
      <c r="E892" s="53">
        <v>101</v>
      </c>
      <c r="F892" s="60" t="s">
        <v>76</v>
      </c>
      <c r="G892" s="60" t="s">
        <v>77</v>
      </c>
    </row>
    <row r="893" spans="1:7" ht="12.75" customHeight="1" x14ac:dyDescent="0.3">
      <c r="A893" s="54">
        <v>2208664759</v>
      </c>
      <c r="B893" s="60" t="s">
        <v>1327</v>
      </c>
      <c r="C893" s="60" t="s">
        <v>301</v>
      </c>
      <c r="D893" s="60" t="s">
        <v>75</v>
      </c>
      <c r="E893" s="53">
        <v>108</v>
      </c>
      <c r="F893" s="60" t="s">
        <v>76</v>
      </c>
      <c r="G893" s="60" t="s">
        <v>77</v>
      </c>
    </row>
    <row r="894" spans="1:7" ht="12.75" customHeight="1" x14ac:dyDescent="0.3">
      <c r="A894" s="54">
        <v>3010622659</v>
      </c>
      <c r="B894" s="60" t="s">
        <v>1328</v>
      </c>
      <c r="C894" s="60" t="s">
        <v>690</v>
      </c>
      <c r="D894" s="60" t="s">
        <v>691</v>
      </c>
      <c r="E894" s="53">
        <v>105</v>
      </c>
      <c r="F894" s="60" t="s">
        <v>76</v>
      </c>
      <c r="G894" s="60" t="s">
        <v>295</v>
      </c>
    </row>
    <row r="895" spans="1:7" ht="12.75" customHeight="1" x14ac:dyDescent="0.3">
      <c r="A895" s="54">
        <v>1202637499</v>
      </c>
      <c r="B895" s="60" t="s">
        <v>1329</v>
      </c>
      <c r="C895" s="60" t="s">
        <v>1279</v>
      </c>
      <c r="D895" s="60" t="s">
        <v>1127</v>
      </c>
      <c r="E895" s="53">
        <v>108</v>
      </c>
      <c r="F895" s="60" t="s">
        <v>76</v>
      </c>
      <c r="G895" s="60" t="s">
        <v>77</v>
      </c>
    </row>
    <row r="896" spans="1:7" ht="12.75" customHeight="1" x14ac:dyDescent="0.3">
      <c r="A896" s="54">
        <v>1707595679</v>
      </c>
      <c r="B896" s="60" t="s">
        <v>1330</v>
      </c>
      <c r="C896" s="60" t="s">
        <v>684</v>
      </c>
      <c r="D896" s="60" t="s">
        <v>84</v>
      </c>
      <c r="E896" s="53">
        <v>101</v>
      </c>
      <c r="F896" s="60" t="s">
        <v>76</v>
      </c>
      <c r="G896" s="60" t="s">
        <v>77</v>
      </c>
    </row>
    <row r="897" spans="1:7" ht="12.75" customHeight="1" x14ac:dyDescent="0.3">
      <c r="A897" s="54">
        <v>1208603059</v>
      </c>
      <c r="B897" s="60" t="s">
        <v>1331</v>
      </c>
      <c r="C897" s="60" t="s">
        <v>256</v>
      </c>
      <c r="D897" s="60" t="s">
        <v>257</v>
      </c>
      <c r="E897" s="53">
        <v>108</v>
      </c>
      <c r="F897" s="60" t="s">
        <v>76</v>
      </c>
      <c r="G897" s="60" t="s">
        <v>77</v>
      </c>
    </row>
    <row r="898" spans="1:7" ht="12.75" customHeight="1" x14ac:dyDescent="0.3">
      <c r="A898" s="54">
        <v>3105803849</v>
      </c>
      <c r="B898" s="60" t="s">
        <v>1332</v>
      </c>
      <c r="C898" s="60" t="s">
        <v>203</v>
      </c>
      <c r="D898" s="60" t="s">
        <v>84</v>
      </c>
      <c r="E898" s="53">
        <v>101</v>
      </c>
      <c r="F898" s="60" t="s">
        <v>76</v>
      </c>
      <c r="G898" s="60" t="s">
        <v>77</v>
      </c>
    </row>
    <row r="899" spans="1:7" ht="12.75" customHeight="1" x14ac:dyDescent="0.3">
      <c r="A899" s="54">
        <v>1902644409</v>
      </c>
      <c r="B899" s="60" t="s">
        <v>1333</v>
      </c>
      <c r="C899" s="60" t="s">
        <v>388</v>
      </c>
      <c r="D899" s="60" t="s">
        <v>75</v>
      </c>
      <c r="E899" s="53">
        <v>108</v>
      </c>
      <c r="F899" s="60" t="s">
        <v>76</v>
      </c>
      <c r="G899" s="60" t="s">
        <v>77</v>
      </c>
    </row>
    <row r="900" spans="1:7" ht="12.75" customHeight="1" x14ac:dyDescent="0.3">
      <c r="A900" s="54">
        <v>1504723349</v>
      </c>
      <c r="B900" s="60" t="s">
        <v>1334</v>
      </c>
      <c r="C900" s="60" t="s">
        <v>388</v>
      </c>
      <c r="D900" s="60" t="s">
        <v>75</v>
      </c>
      <c r="E900" s="53">
        <v>108</v>
      </c>
      <c r="F900" s="60" t="s">
        <v>76</v>
      </c>
      <c r="G900" s="60" t="s">
        <v>77</v>
      </c>
    </row>
    <row r="901" spans="1:7" ht="12.75" customHeight="1" x14ac:dyDescent="0.3">
      <c r="A901" s="54">
        <v>2601765879</v>
      </c>
      <c r="B901" s="60" t="s">
        <v>1335</v>
      </c>
      <c r="C901" s="60" t="s">
        <v>222</v>
      </c>
      <c r="D901" s="60" t="s">
        <v>223</v>
      </c>
      <c r="E901" s="53">
        <v>201</v>
      </c>
      <c r="F901" s="60" t="s">
        <v>224</v>
      </c>
      <c r="G901" s="60" t="s">
        <v>77</v>
      </c>
    </row>
    <row r="902" spans="1:7" ht="12.75" customHeight="1" x14ac:dyDescent="0.3">
      <c r="A902" s="54">
        <v>2301534429</v>
      </c>
      <c r="B902" s="60" t="s">
        <v>1336</v>
      </c>
      <c r="C902" s="60" t="s">
        <v>311</v>
      </c>
      <c r="D902" s="60" t="s">
        <v>312</v>
      </c>
      <c r="E902" s="53">
        <v>101</v>
      </c>
      <c r="F902" s="60" t="s">
        <v>76</v>
      </c>
      <c r="G902" s="60" t="s">
        <v>77</v>
      </c>
    </row>
    <row r="903" spans="1:7" ht="12.75" customHeight="1" x14ac:dyDescent="0.3">
      <c r="A903" s="54">
        <v>2002502149</v>
      </c>
      <c r="B903" s="60" t="s">
        <v>1337</v>
      </c>
      <c r="C903" s="60" t="s">
        <v>548</v>
      </c>
      <c r="D903" s="60" t="s">
        <v>168</v>
      </c>
      <c r="E903" s="53">
        <v>109</v>
      </c>
      <c r="F903" s="60" t="s">
        <v>76</v>
      </c>
      <c r="G903" s="60" t="s">
        <v>77</v>
      </c>
    </row>
    <row r="904" spans="1:7" ht="12.75" customHeight="1" x14ac:dyDescent="0.3">
      <c r="A904" s="54"/>
      <c r="B904" s="60" t="s">
        <v>1338</v>
      </c>
      <c r="C904" s="60" t="s">
        <v>303</v>
      </c>
      <c r="D904" s="60" t="s">
        <v>304</v>
      </c>
      <c r="E904" s="53">
        <v>230</v>
      </c>
      <c r="F904" s="60" t="s">
        <v>305</v>
      </c>
      <c r="G904" s="60" t="s">
        <v>77</v>
      </c>
    </row>
    <row r="905" spans="1:7" ht="12.75" customHeight="1" x14ac:dyDescent="0.3">
      <c r="A905" s="54">
        <v>2010583849</v>
      </c>
      <c r="B905" s="60" t="s">
        <v>1339</v>
      </c>
      <c r="C905" s="60" t="s">
        <v>1340</v>
      </c>
      <c r="D905" s="60" t="s">
        <v>320</v>
      </c>
      <c r="E905" s="53">
        <v>201</v>
      </c>
      <c r="F905" s="60" t="s">
        <v>145</v>
      </c>
      <c r="G905" s="60" t="s">
        <v>77</v>
      </c>
    </row>
    <row r="906" spans="1:7" ht="12.75" customHeight="1" x14ac:dyDescent="0.3">
      <c r="A906" s="54">
        <v>506423489</v>
      </c>
      <c r="B906" s="60" t="s">
        <v>1341</v>
      </c>
      <c r="C906" s="60" t="s">
        <v>274</v>
      </c>
      <c r="D906" s="60" t="s">
        <v>275</v>
      </c>
      <c r="E906" s="53">
        <v>109</v>
      </c>
      <c r="F906" s="60" t="s">
        <v>76</v>
      </c>
      <c r="G906" s="60" t="s">
        <v>77</v>
      </c>
    </row>
    <row r="907" spans="1:7" ht="12.75" customHeight="1" x14ac:dyDescent="0.3">
      <c r="A907" s="54">
        <v>1801655419</v>
      </c>
      <c r="B907" s="60" t="s">
        <v>1341</v>
      </c>
      <c r="C907" s="60" t="s">
        <v>722</v>
      </c>
      <c r="D907" s="60" t="s">
        <v>723</v>
      </c>
      <c r="E907" s="53">
        <v>201</v>
      </c>
      <c r="F907" s="60" t="s">
        <v>145</v>
      </c>
      <c r="G907" s="60" t="s">
        <v>77</v>
      </c>
    </row>
    <row r="908" spans="1:7" ht="12.75" customHeight="1" x14ac:dyDescent="0.3">
      <c r="A908" s="54">
        <v>1009603709</v>
      </c>
      <c r="B908" s="60" t="s">
        <v>1342</v>
      </c>
      <c r="C908" s="60" t="s">
        <v>105</v>
      </c>
      <c r="D908" s="60" t="s">
        <v>106</v>
      </c>
      <c r="E908" s="53">
        <v>600</v>
      </c>
      <c r="F908" s="60" t="s">
        <v>107</v>
      </c>
      <c r="G908" s="60" t="s">
        <v>77</v>
      </c>
    </row>
    <row r="909" spans="1:7" ht="12.75" customHeight="1" x14ac:dyDescent="0.3">
      <c r="A909" s="54">
        <v>1404733759</v>
      </c>
      <c r="B909" s="60" t="s">
        <v>1343</v>
      </c>
      <c r="C909" s="60" t="s">
        <v>1195</v>
      </c>
      <c r="D909" s="60" t="s">
        <v>1196</v>
      </c>
      <c r="E909" s="53">
        <v>104</v>
      </c>
      <c r="F909" s="60" t="s">
        <v>76</v>
      </c>
      <c r="G909" s="60" t="s">
        <v>77</v>
      </c>
    </row>
    <row r="910" spans="1:7" ht="12.75" customHeight="1" x14ac:dyDescent="0.3">
      <c r="A910" s="54">
        <v>1001683249</v>
      </c>
      <c r="B910" s="60" t="s">
        <v>1344</v>
      </c>
      <c r="C910" s="60" t="s">
        <v>274</v>
      </c>
      <c r="D910" s="60" t="s">
        <v>275</v>
      </c>
      <c r="E910" s="53">
        <v>109</v>
      </c>
      <c r="F910" s="60" t="s">
        <v>76</v>
      </c>
      <c r="G910" s="60" t="s">
        <v>77</v>
      </c>
    </row>
    <row r="911" spans="1:7" ht="12.75" customHeight="1" x14ac:dyDescent="0.3">
      <c r="A911" s="54">
        <v>1912725959</v>
      </c>
      <c r="B911" s="60" t="s">
        <v>1345</v>
      </c>
      <c r="C911" s="60" t="s">
        <v>309</v>
      </c>
      <c r="D911" s="60" t="s">
        <v>84</v>
      </c>
      <c r="E911" s="53">
        <v>101</v>
      </c>
      <c r="F911" s="60" t="s">
        <v>76</v>
      </c>
      <c r="G911" s="60" t="s">
        <v>77</v>
      </c>
    </row>
    <row r="912" spans="1:7" ht="12.75" customHeight="1" x14ac:dyDescent="0.3">
      <c r="A912" s="54">
        <v>2601545089</v>
      </c>
      <c r="B912" s="60" t="s">
        <v>1346</v>
      </c>
      <c r="C912" s="60" t="s">
        <v>548</v>
      </c>
      <c r="D912" s="60" t="s">
        <v>168</v>
      </c>
      <c r="E912" s="53">
        <v>109</v>
      </c>
      <c r="F912" s="60" t="s">
        <v>76</v>
      </c>
      <c r="G912" s="60" t="s">
        <v>77</v>
      </c>
    </row>
    <row r="913" spans="1:7" ht="12.75" customHeight="1" x14ac:dyDescent="0.3">
      <c r="A913" s="54">
        <v>508513549</v>
      </c>
      <c r="B913" s="60" t="s">
        <v>1347</v>
      </c>
      <c r="C913" s="60" t="s">
        <v>270</v>
      </c>
      <c r="D913" s="60" t="s">
        <v>271</v>
      </c>
      <c r="E913" s="53">
        <v>670</v>
      </c>
      <c r="F913" s="60" t="s">
        <v>272</v>
      </c>
      <c r="G913" s="60" t="s">
        <v>77</v>
      </c>
    </row>
    <row r="914" spans="1:7" ht="12.75" customHeight="1" x14ac:dyDescent="0.3">
      <c r="A914" s="54">
        <v>607532889</v>
      </c>
      <c r="B914" s="60" t="s">
        <v>1348</v>
      </c>
      <c r="C914" s="60" t="s">
        <v>105</v>
      </c>
      <c r="D914" s="60" t="s">
        <v>106</v>
      </c>
      <c r="E914" s="53">
        <v>600</v>
      </c>
      <c r="F914" s="60" t="s">
        <v>107</v>
      </c>
      <c r="G914" s="60" t="s">
        <v>77</v>
      </c>
    </row>
    <row r="915" spans="1:7" ht="12.75" customHeight="1" x14ac:dyDescent="0.3">
      <c r="A915" s="54">
        <v>2002683779</v>
      </c>
      <c r="B915" s="60" t="s">
        <v>1349</v>
      </c>
      <c r="C915" s="60" t="s">
        <v>470</v>
      </c>
      <c r="D915" s="60" t="s">
        <v>471</v>
      </c>
      <c r="E915" s="53">
        <v>900</v>
      </c>
      <c r="F915" s="60" t="s">
        <v>472</v>
      </c>
      <c r="G915" s="60" t="s">
        <v>77</v>
      </c>
    </row>
    <row r="916" spans="1:7" ht="12.75" customHeight="1" x14ac:dyDescent="0.3">
      <c r="A916" s="54">
        <v>2012803039</v>
      </c>
      <c r="B916" s="60" t="s">
        <v>1350</v>
      </c>
      <c r="C916" s="60" t="s">
        <v>301</v>
      </c>
      <c r="D916" s="60" t="s">
        <v>75</v>
      </c>
      <c r="E916" s="53">
        <v>108</v>
      </c>
      <c r="F916" s="60" t="s">
        <v>76</v>
      </c>
      <c r="G916" s="60" t="s">
        <v>77</v>
      </c>
    </row>
    <row r="917" spans="1:7" ht="12.75" customHeight="1" x14ac:dyDescent="0.3">
      <c r="A917" s="54">
        <v>2509482049</v>
      </c>
      <c r="B917" s="60" t="s">
        <v>1351</v>
      </c>
      <c r="C917" s="60" t="s">
        <v>341</v>
      </c>
      <c r="D917" s="60" t="s">
        <v>342</v>
      </c>
      <c r="E917" s="53">
        <v>220</v>
      </c>
      <c r="F917" s="60" t="s">
        <v>176</v>
      </c>
      <c r="G917" s="60" t="s">
        <v>77</v>
      </c>
    </row>
    <row r="918" spans="1:7" ht="12.75" customHeight="1" x14ac:dyDescent="0.3">
      <c r="A918" s="54">
        <v>1702562559</v>
      </c>
      <c r="B918" s="60" t="s">
        <v>1352</v>
      </c>
      <c r="C918" s="60" t="s">
        <v>200</v>
      </c>
      <c r="D918" s="60" t="s">
        <v>201</v>
      </c>
      <c r="E918" s="53">
        <v>104</v>
      </c>
      <c r="F918" s="60" t="s">
        <v>76</v>
      </c>
      <c r="G918" s="60" t="s">
        <v>77</v>
      </c>
    </row>
    <row r="919" spans="1:7" ht="12.75" customHeight="1" x14ac:dyDescent="0.3">
      <c r="A919" s="54">
        <v>2302554239</v>
      </c>
      <c r="B919" s="60" t="s">
        <v>1353</v>
      </c>
      <c r="C919" s="60" t="s">
        <v>331</v>
      </c>
      <c r="D919" s="60" t="s">
        <v>84</v>
      </c>
      <c r="E919" s="53">
        <v>101</v>
      </c>
      <c r="F919" s="60" t="s">
        <v>76</v>
      </c>
      <c r="G919" s="60" t="s">
        <v>77</v>
      </c>
    </row>
    <row r="920" spans="1:7" ht="12.75" customHeight="1" x14ac:dyDescent="0.3">
      <c r="A920" s="54">
        <v>1510572849</v>
      </c>
      <c r="B920" s="60" t="s">
        <v>1354</v>
      </c>
      <c r="C920" s="60" t="s">
        <v>105</v>
      </c>
      <c r="D920" s="60" t="s">
        <v>106</v>
      </c>
      <c r="E920" s="53">
        <v>600</v>
      </c>
      <c r="F920" s="60" t="s">
        <v>107</v>
      </c>
      <c r="G920" s="60" t="s">
        <v>77</v>
      </c>
    </row>
    <row r="921" spans="1:7" ht="12.75" customHeight="1" x14ac:dyDescent="0.3">
      <c r="A921" s="54">
        <v>908774029</v>
      </c>
      <c r="B921" s="60" t="s">
        <v>1355</v>
      </c>
      <c r="C921" s="60" t="s">
        <v>331</v>
      </c>
      <c r="D921" s="60" t="s">
        <v>84</v>
      </c>
      <c r="E921" s="53">
        <v>101</v>
      </c>
      <c r="F921" s="60" t="s">
        <v>76</v>
      </c>
      <c r="G921" s="60" t="s">
        <v>77</v>
      </c>
    </row>
    <row r="922" spans="1:7" ht="12.75" customHeight="1" x14ac:dyDescent="0.3">
      <c r="A922" s="54">
        <v>604593209</v>
      </c>
      <c r="B922" s="60" t="s">
        <v>1356</v>
      </c>
      <c r="C922" s="60" t="s">
        <v>335</v>
      </c>
      <c r="D922" s="60" t="s">
        <v>84</v>
      </c>
      <c r="E922" s="53">
        <v>101</v>
      </c>
      <c r="F922" s="60" t="s">
        <v>76</v>
      </c>
      <c r="G922" s="60" t="s">
        <v>77</v>
      </c>
    </row>
    <row r="923" spans="1:7" ht="12.75" customHeight="1" x14ac:dyDescent="0.3">
      <c r="A923" s="54">
        <v>603594159</v>
      </c>
      <c r="B923" s="60" t="s">
        <v>1357</v>
      </c>
      <c r="C923" s="60" t="s">
        <v>274</v>
      </c>
      <c r="D923" s="60" t="s">
        <v>275</v>
      </c>
      <c r="E923" s="53">
        <v>109</v>
      </c>
      <c r="F923" s="60" t="s">
        <v>76</v>
      </c>
      <c r="G923" s="60" t="s">
        <v>77</v>
      </c>
    </row>
    <row r="924" spans="1:7" ht="12.75" customHeight="1" x14ac:dyDescent="0.3">
      <c r="A924" s="54">
        <v>1511604849</v>
      </c>
      <c r="B924" s="60" t="s">
        <v>1358</v>
      </c>
      <c r="C924" s="60" t="s">
        <v>1195</v>
      </c>
      <c r="D924" s="60" t="s">
        <v>1196</v>
      </c>
      <c r="E924" s="53">
        <v>104</v>
      </c>
      <c r="F924" s="60" t="s">
        <v>76</v>
      </c>
      <c r="G924" s="60" t="s">
        <v>77</v>
      </c>
    </row>
    <row r="925" spans="1:7" ht="12.75" customHeight="1" x14ac:dyDescent="0.3">
      <c r="A925" s="54">
        <v>2803504009</v>
      </c>
      <c r="B925" s="60" t="s">
        <v>1359</v>
      </c>
      <c r="C925" s="60" t="s">
        <v>200</v>
      </c>
      <c r="D925" s="60" t="s">
        <v>201</v>
      </c>
      <c r="E925" s="53">
        <v>104</v>
      </c>
      <c r="F925" s="60" t="s">
        <v>76</v>
      </c>
      <c r="G925" s="60" t="s">
        <v>77</v>
      </c>
    </row>
    <row r="926" spans="1:7" ht="12.75" customHeight="1" x14ac:dyDescent="0.3">
      <c r="A926" s="54">
        <v>111684429</v>
      </c>
      <c r="B926" s="60" t="s">
        <v>1360</v>
      </c>
      <c r="C926" s="60" t="s">
        <v>331</v>
      </c>
      <c r="D926" s="60" t="s">
        <v>84</v>
      </c>
      <c r="E926" s="53">
        <v>101</v>
      </c>
      <c r="F926" s="60" t="s">
        <v>76</v>
      </c>
      <c r="G926" s="60" t="s">
        <v>77</v>
      </c>
    </row>
    <row r="927" spans="1:7" ht="12.75" customHeight="1" x14ac:dyDescent="0.3">
      <c r="A927" s="54">
        <v>1210444989</v>
      </c>
      <c r="B927" s="60" t="s">
        <v>1361</v>
      </c>
      <c r="C927" s="60" t="s">
        <v>83</v>
      </c>
      <c r="D927" s="60" t="s">
        <v>84</v>
      </c>
      <c r="E927" s="53">
        <v>101</v>
      </c>
      <c r="F927" s="60" t="s">
        <v>76</v>
      </c>
      <c r="G927" s="60" t="s">
        <v>77</v>
      </c>
    </row>
    <row r="928" spans="1:7" ht="12.75" customHeight="1" x14ac:dyDescent="0.3">
      <c r="A928" s="54">
        <v>1210562409</v>
      </c>
      <c r="B928" s="60" t="s">
        <v>1362</v>
      </c>
      <c r="C928" s="60" t="s">
        <v>355</v>
      </c>
      <c r="D928" s="60" t="s">
        <v>356</v>
      </c>
      <c r="E928" s="53">
        <v>201</v>
      </c>
      <c r="F928" s="60" t="s">
        <v>145</v>
      </c>
      <c r="G928" s="60" t="s">
        <v>77</v>
      </c>
    </row>
    <row r="929" spans="1:7" ht="12.75" customHeight="1" x14ac:dyDescent="0.3">
      <c r="A929" s="54">
        <v>1605735629</v>
      </c>
      <c r="B929" s="60" t="s">
        <v>1363</v>
      </c>
      <c r="C929" s="60" t="s">
        <v>832</v>
      </c>
      <c r="D929" s="60" t="s">
        <v>84</v>
      </c>
      <c r="E929" s="53">
        <v>101</v>
      </c>
      <c r="F929" s="60" t="s">
        <v>76</v>
      </c>
      <c r="G929" s="60" t="s">
        <v>77</v>
      </c>
    </row>
    <row r="930" spans="1:7" ht="12.75" customHeight="1" x14ac:dyDescent="0.3">
      <c r="A930" s="54">
        <v>1211542269</v>
      </c>
      <c r="B930" s="60" t="s">
        <v>1364</v>
      </c>
      <c r="C930" s="60" t="s">
        <v>152</v>
      </c>
      <c r="D930" s="60" t="s">
        <v>84</v>
      </c>
      <c r="E930" s="53">
        <v>101</v>
      </c>
      <c r="F930" s="60" t="s">
        <v>76</v>
      </c>
      <c r="G930" s="60" t="s">
        <v>77</v>
      </c>
    </row>
    <row r="931" spans="1:7" ht="12.75" customHeight="1" x14ac:dyDescent="0.3">
      <c r="A931" s="54">
        <v>710535479</v>
      </c>
      <c r="B931" s="60" t="s">
        <v>1365</v>
      </c>
      <c r="C931" s="60" t="s">
        <v>1366</v>
      </c>
      <c r="D931" s="60" t="s">
        <v>1367</v>
      </c>
      <c r="E931" s="53">
        <v>870</v>
      </c>
      <c r="F931" s="60" t="s">
        <v>1368</v>
      </c>
      <c r="G931" s="60" t="s">
        <v>77</v>
      </c>
    </row>
    <row r="932" spans="1:7" ht="12.75" customHeight="1" x14ac:dyDescent="0.3">
      <c r="A932" s="54">
        <v>101783559</v>
      </c>
      <c r="B932" s="60" t="s">
        <v>1369</v>
      </c>
      <c r="C932" s="60" t="s">
        <v>1370</v>
      </c>
      <c r="D932" s="60" t="s">
        <v>1371</v>
      </c>
      <c r="E932" s="53">
        <v>355</v>
      </c>
      <c r="F932" s="60" t="s">
        <v>1372</v>
      </c>
      <c r="G932" s="60" t="s">
        <v>77</v>
      </c>
    </row>
    <row r="933" spans="1:7" ht="12.75" customHeight="1" x14ac:dyDescent="0.3">
      <c r="A933" s="54">
        <v>1603642389</v>
      </c>
      <c r="B933" s="60" t="s">
        <v>1373</v>
      </c>
      <c r="C933" s="60" t="s">
        <v>252</v>
      </c>
      <c r="D933" s="60" t="s">
        <v>253</v>
      </c>
      <c r="E933" s="53">
        <v>801</v>
      </c>
      <c r="F933" s="60" t="s">
        <v>121</v>
      </c>
      <c r="G933" s="60" t="s">
        <v>77</v>
      </c>
    </row>
    <row r="934" spans="1:7" ht="12.75" customHeight="1" x14ac:dyDescent="0.3">
      <c r="A934" s="54">
        <v>706472579</v>
      </c>
      <c r="B934" s="60" t="s">
        <v>1374</v>
      </c>
      <c r="C934" s="60" t="s">
        <v>200</v>
      </c>
      <c r="D934" s="60" t="s">
        <v>201</v>
      </c>
      <c r="E934" s="53">
        <v>104</v>
      </c>
      <c r="F934" s="60" t="s">
        <v>76</v>
      </c>
      <c r="G934" s="60" t="s">
        <v>77</v>
      </c>
    </row>
    <row r="935" spans="1:7" ht="12.75" customHeight="1" x14ac:dyDescent="0.3">
      <c r="A935" s="54">
        <v>1803675949</v>
      </c>
      <c r="B935" s="60" t="s">
        <v>1375</v>
      </c>
      <c r="C935" s="60" t="s">
        <v>200</v>
      </c>
      <c r="D935" s="60" t="s">
        <v>201</v>
      </c>
      <c r="E935" s="53">
        <v>104</v>
      </c>
      <c r="F935" s="60" t="s">
        <v>76</v>
      </c>
      <c r="G935" s="60" t="s">
        <v>77</v>
      </c>
    </row>
    <row r="936" spans="1:7" ht="12.75" customHeight="1" x14ac:dyDescent="0.3">
      <c r="A936" s="54">
        <v>1607844079</v>
      </c>
      <c r="B936" s="60" t="s">
        <v>1376</v>
      </c>
      <c r="C936" s="60" t="s">
        <v>148</v>
      </c>
      <c r="D936" s="60" t="s">
        <v>149</v>
      </c>
      <c r="E936" s="53">
        <v>170</v>
      </c>
      <c r="F936" s="60" t="s">
        <v>150</v>
      </c>
      <c r="G936" s="60" t="s">
        <v>77</v>
      </c>
    </row>
    <row r="937" spans="1:7" ht="12.75" customHeight="1" x14ac:dyDescent="0.3">
      <c r="A937" s="54">
        <v>2809524279</v>
      </c>
      <c r="B937" s="60" t="s">
        <v>1377</v>
      </c>
      <c r="C937" s="60" t="s">
        <v>722</v>
      </c>
      <c r="D937" s="60" t="s">
        <v>723</v>
      </c>
      <c r="E937" s="53">
        <v>201</v>
      </c>
      <c r="F937" s="60" t="s">
        <v>145</v>
      </c>
      <c r="G937" s="60" t="s">
        <v>77</v>
      </c>
    </row>
    <row r="938" spans="1:7" ht="12.75" customHeight="1" x14ac:dyDescent="0.3">
      <c r="A938" s="54">
        <v>2705642759</v>
      </c>
      <c r="B938" s="60" t="s">
        <v>1378</v>
      </c>
      <c r="C938" s="60" t="s">
        <v>372</v>
      </c>
      <c r="D938" s="60" t="s">
        <v>84</v>
      </c>
      <c r="E938" s="53">
        <v>101</v>
      </c>
      <c r="F938" s="60" t="s">
        <v>76</v>
      </c>
      <c r="G938" s="60" t="s">
        <v>77</v>
      </c>
    </row>
    <row r="939" spans="1:7" ht="12.75" customHeight="1" x14ac:dyDescent="0.3">
      <c r="A939" s="54"/>
      <c r="B939" s="60" t="s">
        <v>1379</v>
      </c>
      <c r="C939" s="60" t="s">
        <v>243</v>
      </c>
      <c r="D939" s="60" t="s">
        <v>244</v>
      </c>
      <c r="E939" s="53">
        <v>640</v>
      </c>
      <c r="F939" s="60" t="s">
        <v>245</v>
      </c>
      <c r="G939" s="60" t="s">
        <v>77</v>
      </c>
    </row>
    <row r="940" spans="1:7" ht="12.75" customHeight="1" x14ac:dyDescent="0.3">
      <c r="A940" s="54">
        <v>1604733049</v>
      </c>
      <c r="B940" s="60" t="s">
        <v>1380</v>
      </c>
      <c r="C940" s="60" t="s">
        <v>307</v>
      </c>
      <c r="D940" s="60" t="s">
        <v>165</v>
      </c>
      <c r="E940" s="53">
        <v>110</v>
      </c>
      <c r="F940" s="60" t="s">
        <v>76</v>
      </c>
      <c r="G940" s="60" t="s">
        <v>77</v>
      </c>
    </row>
    <row r="941" spans="1:7" ht="12.75" customHeight="1" x14ac:dyDescent="0.3">
      <c r="A941" s="54">
        <v>2003587599</v>
      </c>
      <c r="B941" s="60" t="s">
        <v>1381</v>
      </c>
      <c r="C941" s="60" t="s">
        <v>647</v>
      </c>
      <c r="D941" s="60" t="s">
        <v>75</v>
      </c>
      <c r="E941" s="53">
        <v>108</v>
      </c>
      <c r="F941" s="60" t="s">
        <v>76</v>
      </c>
      <c r="G941" s="60" t="s">
        <v>77</v>
      </c>
    </row>
    <row r="942" spans="1:7" ht="12.75" customHeight="1" x14ac:dyDescent="0.3">
      <c r="A942" s="54">
        <v>402573579</v>
      </c>
      <c r="B942" s="60" t="s">
        <v>1382</v>
      </c>
      <c r="C942" s="60" t="s">
        <v>164</v>
      </c>
      <c r="D942" s="60" t="s">
        <v>416</v>
      </c>
      <c r="E942" s="53">
        <v>110</v>
      </c>
      <c r="F942" s="60" t="s">
        <v>76</v>
      </c>
      <c r="G942" s="60" t="s">
        <v>77</v>
      </c>
    </row>
    <row r="943" spans="1:7" ht="12.75" customHeight="1" x14ac:dyDescent="0.3">
      <c r="A943" s="54"/>
      <c r="B943" s="60" t="s">
        <v>1383</v>
      </c>
      <c r="C943" s="60" t="s">
        <v>1384</v>
      </c>
      <c r="D943" s="60" t="s">
        <v>1385</v>
      </c>
      <c r="E943" s="53">
        <v>880</v>
      </c>
      <c r="F943" s="60" t="s">
        <v>1386</v>
      </c>
      <c r="G943" s="60" t="s">
        <v>77</v>
      </c>
    </row>
    <row r="944" spans="1:7" ht="12.75" customHeight="1" x14ac:dyDescent="0.3">
      <c r="A944" s="54">
        <v>2610834859</v>
      </c>
      <c r="B944" s="60" t="s">
        <v>1387</v>
      </c>
      <c r="C944" s="60" t="s">
        <v>309</v>
      </c>
      <c r="D944" s="60" t="s">
        <v>84</v>
      </c>
      <c r="E944" s="53">
        <v>101</v>
      </c>
      <c r="F944" s="60" t="s">
        <v>76</v>
      </c>
      <c r="G944" s="60" t="s">
        <v>77</v>
      </c>
    </row>
    <row r="945" spans="1:8" ht="12.75" customHeight="1" x14ac:dyDescent="0.3">
      <c r="A945" s="54">
        <v>1904714469</v>
      </c>
      <c r="B945" s="60" t="s">
        <v>1388</v>
      </c>
      <c r="C945" s="60" t="s">
        <v>331</v>
      </c>
      <c r="D945" s="60" t="s">
        <v>84</v>
      </c>
      <c r="E945" s="53">
        <v>101</v>
      </c>
      <c r="F945" s="60" t="s">
        <v>76</v>
      </c>
      <c r="G945" s="60" t="s">
        <v>77</v>
      </c>
    </row>
    <row r="946" spans="1:8" ht="12.75" customHeight="1" x14ac:dyDescent="0.3">
      <c r="A946" s="54">
        <v>2202612129</v>
      </c>
      <c r="B946" s="60" t="s">
        <v>1389</v>
      </c>
      <c r="C946" s="60" t="s">
        <v>256</v>
      </c>
      <c r="D946" s="60" t="s">
        <v>257</v>
      </c>
      <c r="E946" s="53">
        <v>108</v>
      </c>
      <c r="F946" s="60" t="s">
        <v>76</v>
      </c>
      <c r="G946" s="60" t="s">
        <v>77</v>
      </c>
    </row>
    <row r="947" spans="1:8" ht="12.75" customHeight="1" x14ac:dyDescent="0.3">
      <c r="A947" s="54">
        <v>2511565819</v>
      </c>
      <c r="B947" s="60" t="s">
        <v>1390</v>
      </c>
      <c r="C947" s="60" t="s">
        <v>470</v>
      </c>
      <c r="D947" s="60" t="s">
        <v>471</v>
      </c>
      <c r="E947" s="53">
        <v>900</v>
      </c>
      <c r="F947" s="60" t="s">
        <v>472</v>
      </c>
      <c r="G947" s="60" t="s">
        <v>77</v>
      </c>
    </row>
    <row r="948" spans="1:8" ht="12.75" customHeight="1" x14ac:dyDescent="0.3">
      <c r="A948" s="54">
        <v>2812725359</v>
      </c>
      <c r="B948" s="60" t="s">
        <v>1391</v>
      </c>
      <c r="C948" s="60" t="s">
        <v>303</v>
      </c>
      <c r="D948" s="60" t="s">
        <v>304</v>
      </c>
      <c r="E948" s="53">
        <v>230</v>
      </c>
      <c r="F948" s="60" t="s">
        <v>305</v>
      </c>
      <c r="G948" s="60" t="s">
        <v>77</v>
      </c>
    </row>
    <row r="949" spans="1:8" ht="12.75" customHeight="1" x14ac:dyDescent="0.3">
      <c r="A949" s="54">
        <v>1008735759</v>
      </c>
      <c r="B949" s="60" t="s">
        <v>1392</v>
      </c>
      <c r="C949" s="60" t="s">
        <v>383</v>
      </c>
      <c r="D949" s="60" t="s">
        <v>384</v>
      </c>
      <c r="E949" s="53">
        <v>104</v>
      </c>
      <c r="F949" s="60" t="s">
        <v>76</v>
      </c>
      <c r="G949" s="60" t="s">
        <v>77</v>
      </c>
    </row>
    <row r="950" spans="1:8" ht="12.75" customHeight="1" x14ac:dyDescent="0.3">
      <c r="A950" s="54">
        <v>3008665659</v>
      </c>
      <c r="B950" s="60" t="s">
        <v>1393</v>
      </c>
      <c r="C950" s="60" t="s">
        <v>215</v>
      </c>
      <c r="D950" s="60" t="s">
        <v>216</v>
      </c>
      <c r="E950" s="53">
        <v>101</v>
      </c>
      <c r="F950" s="60" t="s">
        <v>76</v>
      </c>
      <c r="G950" s="60" t="s">
        <v>77</v>
      </c>
    </row>
    <row r="951" spans="1:8" ht="12.75" customHeight="1" x14ac:dyDescent="0.3">
      <c r="A951" s="54">
        <v>909684759</v>
      </c>
      <c r="B951" s="60" t="s">
        <v>1394</v>
      </c>
      <c r="C951" s="60" t="s">
        <v>74</v>
      </c>
      <c r="D951" s="60" t="s">
        <v>75</v>
      </c>
      <c r="E951" s="53">
        <v>108</v>
      </c>
      <c r="F951" s="60" t="s">
        <v>76</v>
      </c>
      <c r="G951" s="60" t="s">
        <v>77</v>
      </c>
    </row>
    <row r="952" spans="1:8" ht="12.75" customHeight="1" x14ac:dyDescent="0.3">
      <c r="A952" s="54">
        <v>1503772939</v>
      </c>
      <c r="B952" s="60" t="s">
        <v>1395</v>
      </c>
      <c r="C952" s="60" t="s">
        <v>99</v>
      </c>
      <c r="D952" s="60" t="s">
        <v>75</v>
      </c>
      <c r="E952" s="53">
        <v>108</v>
      </c>
      <c r="F952" s="60" t="s">
        <v>76</v>
      </c>
      <c r="G952" s="60" t="s">
        <v>77</v>
      </c>
    </row>
    <row r="953" spans="1:8" ht="12.75" customHeight="1" x14ac:dyDescent="0.3">
      <c r="A953" s="54">
        <v>2508725509</v>
      </c>
      <c r="B953" s="60" t="s">
        <v>1396</v>
      </c>
      <c r="C953" s="60" t="s">
        <v>1397</v>
      </c>
      <c r="D953" s="60" t="s">
        <v>359</v>
      </c>
      <c r="E953" s="53">
        <v>201</v>
      </c>
      <c r="F953" s="60" t="s">
        <v>145</v>
      </c>
      <c r="G953" s="60" t="s">
        <v>89</v>
      </c>
      <c r="H953" s="64"/>
    </row>
    <row r="954" spans="1:8" ht="12.75" customHeight="1" x14ac:dyDescent="0.3">
      <c r="A954" s="54">
        <v>1409794309</v>
      </c>
      <c r="B954" s="60" t="s">
        <v>1398</v>
      </c>
      <c r="C954" s="60" t="s">
        <v>311</v>
      </c>
      <c r="D954" s="60" t="s">
        <v>312</v>
      </c>
      <c r="E954" s="53">
        <v>101</v>
      </c>
      <c r="F954" s="60" t="s">
        <v>76</v>
      </c>
      <c r="G954" s="60" t="s">
        <v>77</v>
      </c>
    </row>
    <row r="955" spans="1:8" ht="12.75" customHeight="1" x14ac:dyDescent="0.3">
      <c r="A955" s="54">
        <v>2603784499</v>
      </c>
      <c r="B955" s="60" t="s">
        <v>1399</v>
      </c>
      <c r="C955" s="60" t="s">
        <v>105</v>
      </c>
      <c r="D955" s="60" t="s">
        <v>106</v>
      </c>
      <c r="E955" s="53">
        <v>600</v>
      </c>
      <c r="F955" s="60" t="s">
        <v>107</v>
      </c>
      <c r="G955" s="60" t="s">
        <v>77</v>
      </c>
    </row>
    <row r="956" spans="1:8" ht="12.75" customHeight="1" x14ac:dyDescent="0.3">
      <c r="A956" s="54">
        <v>2210593959</v>
      </c>
      <c r="B956" s="60" t="s">
        <v>1400</v>
      </c>
      <c r="C956" s="60" t="s">
        <v>331</v>
      </c>
      <c r="D956" s="60" t="s">
        <v>84</v>
      </c>
      <c r="E956" s="53">
        <v>101</v>
      </c>
      <c r="F956" s="60" t="s">
        <v>76</v>
      </c>
      <c r="G956" s="60" t="s">
        <v>77</v>
      </c>
    </row>
    <row r="957" spans="1:8" ht="12.75" customHeight="1" x14ac:dyDescent="0.3">
      <c r="A957" s="54">
        <v>805633299</v>
      </c>
      <c r="B957" s="60" t="s">
        <v>1401</v>
      </c>
      <c r="C957" s="60" t="s">
        <v>913</v>
      </c>
      <c r="D957" s="60" t="s">
        <v>914</v>
      </c>
      <c r="E957" s="53">
        <v>200</v>
      </c>
      <c r="F957" s="60" t="s">
        <v>145</v>
      </c>
      <c r="G957" s="60" t="s">
        <v>77</v>
      </c>
    </row>
    <row r="958" spans="1:8" ht="12.75" customHeight="1" x14ac:dyDescent="0.3">
      <c r="A958" s="54">
        <v>2905497019</v>
      </c>
      <c r="B958" s="60" t="s">
        <v>1402</v>
      </c>
      <c r="C958" s="60" t="s">
        <v>143</v>
      </c>
      <c r="D958" s="60" t="s">
        <v>144</v>
      </c>
      <c r="E958" s="53">
        <v>203</v>
      </c>
      <c r="F958" s="60" t="s">
        <v>145</v>
      </c>
      <c r="G958" s="60" t="s">
        <v>77</v>
      </c>
    </row>
    <row r="959" spans="1:8" ht="12.75" customHeight="1" x14ac:dyDescent="0.3">
      <c r="A959" s="54">
        <v>2907463619</v>
      </c>
      <c r="B959" s="60" t="s">
        <v>1403</v>
      </c>
      <c r="C959" s="60" t="s">
        <v>1404</v>
      </c>
      <c r="D959" s="60" t="s">
        <v>732</v>
      </c>
      <c r="E959" s="53">
        <v>105</v>
      </c>
      <c r="F959" s="60" t="s">
        <v>76</v>
      </c>
      <c r="G959" s="60" t="s">
        <v>77</v>
      </c>
    </row>
    <row r="960" spans="1:8" ht="12.75" customHeight="1" x14ac:dyDescent="0.3">
      <c r="A960" s="54">
        <v>1806512929</v>
      </c>
      <c r="B960" s="60" t="s">
        <v>1405</v>
      </c>
      <c r="C960" s="60" t="s">
        <v>200</v>
      </c>
      <c r="D960" s="60" t="s">
        <v>201</v>
      </c>
      <c r="E960" s="53">
        <v>104</v>
      </c>
      <c r="F960" s="60" t="s">
        <v>76</v>
      </c>
      <c r="G960" s="60" t="s">
        <v>77</v>
      </c>
    </row>
    <row r="961" spans="1:7" ht="12.75" customHeight="1" x14ac:dyDescent="0.3">
      <c r="A961" s="54">
        <v>405585199</v>
      </c>
      <c r="B961" s="60" t="s">
        <v>1406</v>
      </c>
      <c r="C961" s="60" t="s">
        <v>256</v>
      </c>
      <c r="D961" s="60" t="s">
        <v>257</v>
      </c>
      <c r="E961" s="53">
        <v>108</v>
      </c>
      <c r="F961" s="60" t="s">
        <v>76</v>
      </c>
      <c r="G961" s="60" t="s">
        <v>77</v>
      </c>
    </row>
    <row r="962" spans="1:7" ht="12.75" customHeight="1" x14ac:dyDescent="0.3">
      <c r="A962" s="54">
        <v>1310473719</v>
      </c>
      <c r="B962" s="60" t="s">
        <v>1407</v>
      </c>
      <c r="C962" s="60" t="s">
        <v>101</v>
      </c>
      <c r="D962" s="60" t="s">
        <v>102</v>
      </c>
      <c r="E962" s="53">
        <v>105</v>
      </c>
      <c r="F962" s="60" t="s">
        <v>76</v>
      </c>
      <c r="G962" s="60" t="s">
        <v>77</v>
      </c>
    </row>
    <row r="963" spans="1:7" ht="12.75" customHeight="1" x14ac:dyDescent="0.3">
      <c r="A963" s="54">
        <v>303754169</v>
      </c>
      <c r="B963" s="60" t="s">
        <v>1408</v>
      </c>
      <c r="C963" s="60" t="s">
        <v>374</v>
      </c>
      <c r="D963" s="60" t="s">
        <v>84</v>
      </c>
      <c r="E963" s="53">
        <v>101</v>
      </c>
      <c r="F963" s="60" t="s">
        <v>76</v>
      </c>
      <c r="G963" s="60" t="s">
        <v>77</v>
      </c>
    </row>
    <row r="964" spans="1:7" ht="12.75" customHeight="1" x14ac:dyDescent="0.3">
      <c r="A964" s="54">
        <v>2807476539</v>
      </c>
      <c r="B964" s="60" t="s">
        <v>1409</v>
      </c>
      <c r="C964" s="60" t="s">
        <v>311</v>
      </c>
      <c r="D964" s="60" t="s">
        <v>312</v>
      </c>
      <c r="E964" s="53">
        <v>101</v>
      </c>
      <c r="F964" s="60" t="s">
        <v>76</v>
      </c>
      <c r="G964" s="60" t="s">
        <v>77</v>
      </c>
    </row>
    <row r="965" spans="1:7" ht="12.75" customHeight="1" x14ac:dyDescent="0.3">
      <c r="A965" s="54">
        <v>1801585539</v>
      </c>
      <c r="B965" s="60" t="s">
        <v>1410</v>
      </c>
      <c r="C965" s="60" t="s">
        <v>109</v>
      </c>
      <c r="D965" s="60" t="s">
        <v>110</v>
      </c>
      <c r="E965" s="53">
        <v>600</v>
      </c>
      <c r="F965" s="60" t="s">
        <v>107</v>
      </c>
      <c r="G965" s="60" t="s">
        <v>77</v>
      </c>
    </row>
    <row r="966" spans="1:7" ht="12.75" customHeight="1" x14ac:dyDescent="0.3">
      <c r="A966" s="54">
        <v>1004545219</v>
      </c>
      <c r="B966" s="60" t="s">
        <v>1411</v>
      </c>
      <c r="C966" s="60" t="s">
        <v>352</v>
      </c>
      <c r="D966" s="60" t="s">
        <v>353</v>
      </c>
      <c r="E966" s="53">
        <v>108</v>
      </c>
      <c r="F966" s="60" t="s">
        <v>76</v>
      </c>
      <c r="G966" s="60" t="s">
        <v>77</v>
      </c>
    </row>
    <row r="967" spans="1:7" ht="12.75" customHeight="1" x14ac:dyDescent="0.3">
      <c r="A967" s="54">
        <v>2004673539</v>
      </c>
      <c r="B967" s="60" t="s">
        <v>1412</v>
      </c>
      <c r="C967" s="60" t="s">
        <v>274</v>
      </c>
      <c r="D967" s="60" t="s">
        <v>275</v>
      </c>
      <c r="E967" s="53">
        <v>109</v>
      </c>
      <c r="F967" s="60" t="s">
        <v>76</v>
      </c>
      <c r="G967" s="60" t="s">
        <v>77</v>
      </c>
    </row>
    <row r="968" spans="1:7" ht="12.75" customHeight="1" x14ac:dyDescent="0.3">
      <c r="A968" s="54"/>
      <c r="B968" s="60" t="s">
        <v>1413</v>
      </c>
      <c r="C968" s="60" t="s">
        <v>112</v>
      </c>
      <c r="D968" s="60" t="s">
        <v>113</v>
      </c>
      <c r="E968" s="53">
        <v>103</v>
      </c>
      <c r="F968" s="60" t="s">
        <v>76</v>
      </c>
      <c r="G968" s="60" t="s">
        <v>77</v>
      </c>
    </row>
    <row r="969" spans="1:7" ht="12.75" customHeight="1" x14ac:dyDescent="0.3">
      <c r="A969" s="54">
        <v>1608694539</v>
      </c>
      <c r="B969" s="60" t="s">
        <v>1414</v>
      </c>
      <c r="C969" s="60" t="s">
        <v>274</v>
      </c>
      <c r="D969" s="60" t="s">
        <v>275</v>
      </c>
      <c r="E969" s="53">
        <v>109</v>
      </c>
      <c r="F969" s="60" t="s">
        <v>76</v>
      </c>
      <c r="G969" s="60" t="s">
        <v>77</v>
      </c>
    </row>
    <row r="970" spans="1:7" ht="12.75" customHeight="1" x14ac:dyDescent="0.3">
      <c r="A970" s="54">
        <v>1504613919</v>
      </c>
      <c r="B970" s="60" t="s">
        <v>1415</v>
      </c>
      <c r="C970" s="60" t="s">
        <v>722</v>
      </c>
      <c r="D970" s="60" t="s">
        <v>723</v>
      </c>
      <c r="E970" s="53">
        <v>201</v>
      </c>
      <c r="F970" s="60" t="s">
        <v>145</v>
      </c>
      <c r="G970" s="60" t="s">
        <v>77</v>
      </c>
    </row>
    <row r="971" spans="1:7" ht="12.75" customHeight="1" x14ac:dyDescent="0.3">
      <c r="A971" s="54">
        <v>1505594139</v>
      </c>
      <c r="B971" s="60" t="s">
        <v>1416</v>
      </c>
      <c r="C971" s="60" t="s">
        <v>208</v>
      </c>
      <c r="D971" s="60" t="s">
        <v>209</v>
      </c>
      <c r="E971" s="53">
        <v>201</v>
      </c>
      <c r="F971" s="60" t="s">
        <v>145</v>
      </c>
      <c r="G971" s="60" t="s">
        <v>77</v>
      </c>
    </row>
    <row r="972" spans="1:7" ht="12.75" customHeight="1" x14ac:dyDescent="0.3">
      <c r="A972" s="54">
        <v>801564059</v>
      </c>
      <c r="B972" s="60" t="s">
        <v>1417</v>
      </c>
      <c r="C972" s="60" t="s">
        <v>331</v>
      </c>
      <c r="D972" s="60" t="s">
        <v>84</v>
      </c>
      <c r="E972" s="53">
        <v>101</v>
      </c>
      <c r="F972" s="60" t="s">
        <v>76</v>
      </c>
      <c r="G972" s="60" t="s">
        <v>77</v>
      </c>
    </row>
    <row r="973" spans="1:7" ht="12.75" customHeight="1" x14ac:dyDescent="0.3">
      <c r="A973" s="54">
        <v>2207512879</v>
      </c>
      <c r="B973" s="60" t="s">
        <v>1418</v>
      </c>
      <c r="C973" s="60" t="s">
        <v>274</v>
      </c>
      <c r="D973" s="60" t="s">
        <v>275</v>
      </c>
      <c r="E973" s="53">
        <v>109</v>
      </c>
      <c r="F973" s="60" t="s">
        <v>76</v>
      </c>
      <c r="G973" s="60" t="s">
        <v>77</v>
      </c>
    </row>
    <row r="974" spans="1:7" ht="12.75" customHeight="1" x14ac:dyDescent="0.3">
      <c r="A974" s="54">
        <v>1203784069</v>
      </c>
      <c r="B974" s="60" t="s">
        <v>1419</v>
      </c>
      <c r="C974" s="60" t="s">
        <v>212</v>
      </c>
      <c r="D974" s="60" t="s">
        <v>194</v>
      </c>
      <c r="E974" s="53">
        <v>108</v>
      </c>
      <c r="F974" s="60" t="s">
        <v>76</v>
      </c>
      <c r="G974" s="60" t="s">
        <v>77</v>
      </c>
    </row>
    <row r="975" spans="1:7" ht="12.75" customHeight="1" x14ac:dyDescent="0.3">
      <c r="A975" s="54">
        <v>1809564929</v>
      </c>
      <c r="B975" s="60" t="s">
        <v>1420</v>
      </c>
      <c r="C975" s="60" t="s">
        <v>366</v>
      </c>
      <c r="D975" s="60" t="s">
        <v>75</v>
      </c>
      <c r="E975" s="53">
        <v>108</v>
      </c>
      <c r="F975" s="60" t="s">
        <v>76</v>
      </c>
      <c r="G975" s="60" t="s">
        <v>77</v>
      </c>
    </row>
    <row r="976" spans="1:7" ht="12.75" customHeight="1" x14ac:dyDescent="0.3">
      <c r="A976" s="54"/>
      <c r="B976" s="60" t="s">
        <v>1421</v>
      </c>
      <c r="C976" s="60" t="s">
        <v>161</v>
      </c>
      <c r="D976" s="60" t="s">
        <v>162</v>
      </c>
      <c r="E976" s="53">
        <v>101</v>
      </c>
      <c r="F976" s="60" t="s">
        <v>76</v>
      </c>
      <c r="G976" s="60" t="s">
        <v>77</v>
      </c>
    </row>
    <row r="977" spans="1:7" ht="12.75" customHeight="1" x14ac:dyDescent="0.3">
      <c r="A977" s="54">
        <v>305613419</v>
      </c>
      <c r="B977" s="60" t="s">
        <v>1422</v>
      </c>
      <c r="C977" s="60" t="s">
        <v>200</v>
      </c>
      <c r="D977" s="60" t="s">
        <v>201</v>
      </c>
      <c r="E977" s="53">
        <v>104</v>
      </c>
      <c r="F977" s="60" t="s">
        <v>76</v>
      </c>
      <c r="G977" s="60" t="s">
        <v>77</v>
      </c>
    </row>
    <row r="978" spans="1:7" ht="12.75" customHeight="1" x14ac:dyDescent="0.3">
      <c r="A978" s="54">
        <v>1609723199</v>
      </c>
      <c r="B978" s="60" t="s">
        <v>1423</v>
      </c>
      <c r="C978" s="60" t="s">
        <v>583</v>
      </c>
      <c r="D978" s="60" t="s">
        <v>584</v>
      </c>
      <c r="E978" s="53">
        <v>203</v>
      </c>
      <c r="F978" s="60" t="s">
        <v>145</v>
      </c>
      <c r="G978" s="60" t="s">
        <v>77</v>
      </c>
    </row>
    <row r="979" spans="1:7" ht="12.75" customHeight="1" x14ac:dyDescent="0.3">
      <c r="A979" s="54">
        <v>3110833929</v>
      </c>
      <c r="B979" s="60" t="s">
        <v>1424</v>
      </c>
      <c r="C979" s="60" t="s">
        <v>236</v>
      </c>
      <c r="D979" s="60" t="s">
        <v>237</v>
      </c>
      <c r="E979" s="53">
        <v>550</v>
      </c>
      <c r="F979" s="60" t="s">
        <v>238</v>
      </c>
      <c r="G979" s="60" t="s">
        <v>77</v>
      </c>
    </row>
    <row r="980" spans="1:7" ht="12.75" customHeight="1" x14ac:dyDescent="0.3">
      <c r="A980" s="54">
        <v>1806902559</v>
      </c>
      <c r="B980" s="60" t="s">
        <v>1425</v>
      </c>
      <c r="C980" s="60" t="s">
        <v>396</v>
      </c>
      <c r="D980" s="60" t="s">
        <v>397</v>
      </c>
      <c r="E980" s="53">
        <v>200</v>
      </c>
      <c r="F980" s="60" t="s">
        <v>145</v>
      </c>
      <c r="G980" s="60" t="s">
        <v>77</v>
      </c>
    </row>
    <row r="981" spans="1:7" ht="12.75" customHeight="1" x14ac:dyDescent="0.3">
      <c r="A981" s="54">
        <v>1708624819</v>
      </c>
      <c r="B981" s="60" t="s">
        <v>1426</v>
      </c>
      <c r="C981" s="60" t="s">
        <v>274</v>
      </c>
      <c r="D981" s="60" t="s">
        <v>275</v>
      </c>
      <c r="E981" s="53">
        <v>109</v>
      </c>
      <c r="F981" s="60" t="s">
        <v>76</v>
      </c>
      <c r="G981" s="60" t="s">
        <v>77</v>
      </c>
    </row>
    <row r="982" spans="1:7" ht="12.75" customHeight="1" x14ac:dyDescent="0.3">
      <c r="A982" s="54">
        <v>404882949</v>
      </c>
      <c r="B982" s="60" t="s">
        <v>1427</v>
      </c>
      <c r="C982" s="60" t="s">
        <v>109</v>
      </c>
      <c r="D982" s="60" t="s">
        <v>110</v>
      </c>
      <c r="E982" s="53">
        <v>600</v>
      </c>
      <c r="F982" s="60" t="s">
        <v>107</v>
      </c>
      <c r="G982" s="60" t="s">
        <v>77</v>
      </c>
    </row>
    <row r="983" spans="1:7" ht="12.75" customHeight="1" x14ac:dyDescent="0.3">
      <c r="A983" s="54">
        <v>2209712959</v>
      </c>
      <c r="B983" s="60" t="s">
        <v>1428</v>
      </c>
      <c r="C983" s="60" t="s">
        <v>247</v>
      </c>
      <c r="D983" s="60" t="s">
        <v>182</v>
      </c>
      <c r="E983" s="53">
        <v>101</v>
      </c>
      <c r="F983" s="60" t="s">
        <v>76</v>
      </c>
      <c r="G983" s="60" t="s">
        <v>77</v>
      </c>
    </row>
    <row r="984" spans="1:7" ht="12.75" customHeight="1" x14ac:dyDescent="0.3">
      <c r="A984" s="54">
        <v>3110775119</v>
      </c>
      <c r="B984" s="60" t="s">
        <v>1429</v>
      </c>
      <c r="C984" s="60" t="s">
        <v>139</v>
      </c>
      <c r="D984" s="60" t="s">
        <v>140</v>
      </c>
      <c r="E984" s="53">
        <v>400</v>
      </c>
      <c r="F984" s="60" t="s">
        <v>141</v>
      </c>
      <c r="G984" s="60" t="s">
        <v>77</v>
      </c>
    </row>
    <row r="985" spans="1:7" ht="12.75" customHeight="1" x14ac:dyDescent="0.3">
      <c r="A985" s="54">
        <v>408622699</v>
      </c>
      <c r="B985" s="60" t="s">
        <v>1430</v>
      </c>
      <c r="C985" s="60" t="s">
        <v>1279</v>
      </c>
      <c r="D985" s="60" t="s">
        <v>1127</v>
      </c>
      <c r="E985" s="53">
        <v>108</v>
      </c>
      <c r="F985" s="60" t="s">
        <v>76</v>
      </c>
      <c r="G985" s="60" t="s">
        <v>77</v>
      </c>
    </row>
    <row r="986" spans="1:7" ht="12.75" customHeight="1" x14ac:dyDescent="0.3">
      <c r="A986" s="54">
        <v>202463409</v>
      </c>
      <c r="B986" s="60" t="s">
        <v>1431</v>
      </c>
      <c r="C986" s="60" t="s">
        <v>511</v>
      </c>
      <c r="D986" s="60" t="s">
        <v>194</v>
      </c>
      <c r="E986" s="53">
        <v>108</v>
      </c>
      <c r="F986" s="60" t="s">
        <v>76</v>
      </c>
      <c r="G986" s="60" t="s">
        <v>77</v>
      </c>
    </row>
    <row r="987" spans="1:7" ht="12.75" customHeight="1" x14ac:dyDescent="0.3">
      <c r="A987" s="54">
        <v>2104675139</v>
      </c>
      <c r="B987" s="60" t="s">
        <v>1432</v>
      </c>
      <c r="C987" s="60" t="s">
        <v>680</v>
      </c>
      <c r="D987" s="60" t="s">
        <v>681</v>
      </c>
      <c r="E987" s="53">
        <v>112</v>
      </c>
      <c r="F987" s="60" t="s">
        <v>76</v>
      </c>
      <c r="G987" s="60" t="s">
        <v>77</v>
      </c>
    </row>
    <row r="988" spans="1:7" ht="12.75" customHeight="1" x14ac:dyDescent="0.3">
      <c r="A988" s="54">
        <v>112602929</v>
      </c>
      <c r="B988" s="60" t="s">
        <v>1433</v>
      </c>
      <c r="C988" s="60" t="s">
        <v>143</v>
      </c>
      <c r="D988" s="60" t="s">
        <v>144</v>
      </c>
      <c r="E988" s="53">
        <v>203</v>
      </c>
      <c r="F988" s="60" t="s">
        <v>145</v>
      </c>
      <c r="G988" s="60" t="s">
        <v>77</v>
      </c>
    </row>
    <row r="989" spans="1:7" ht="12.75" customHeight="1" x14ac:dyDescent="0.3">
      <c r="A989" s="54">
        <v>506574939</v>
      </c>
      <c r="B989" s="60" t="s">
        <v>1434</v>
      </c>
      <c r="C989" s="60" t="s">
        <v>91</v>
      </c>
      <c r="D989" s="60" t="s">
        <v>84</v>
      </c>
      <c r="E989" s="53">
        <v>101</v>
      </c>
      <c r="F989" s="60" t="s">
        <v>76</v>
      </c>
      <c r="G989" s="60" t="s">
        <v>77</v>
      </c>
    </row>
    <row r="990" spans="1:7" ht="12.75" customHeight="1" x14ac:dyDescent="0.3">
      <c r="A990" s="54">
        <v>1302513669</v>
      </c>
      <c r="B990" s="60" t="s">
        <v>1435</v>
      </c>
      <c r="C990" s="60" t="s">
        <v>331</v>
      </c>
      <c r="D990" s="60" t="s">
        <v>84</v>
      </c>
      <c r="E990" s="53">
        <v>101</v>
      </c>
      <c r="F990" s="60" t="s">
        <v>76</v>
      </c>
      <c r="G990" s="60" t="s">
        <v>77</v>
      </c>
    </row>
    <row r="991" spans="1:7" ht="12.75" customHeight="1" x14ac:dyDescent="0.3">
      <c r="A991" s="54">
        <v>2604502204</v>
      </c>
      <c r="B991" s="60" t="s">
        <v>1436</v>
      </c>
      <c r="C991" s="60" t="s">
        <v>1437</v>
      </c>
      <c r="D991" s="60" t="s">
        <v>1438</v>
      </c>
      <c r="E991" s="53">
        <v>815</v>
      </c>
      <c r="F991" s="60" t="s">
        <v>1439</v>
      </c>
      <c r="G991" s="60" t="s">
        <v>77</v>
      </c>
    </row>
    <row r="992" spans="1:7" ht="12.75" customHeight="1" x14ac:dyDescent="0.3">
      <c r="A992" s="54">
        <v>1005472369</v>
      </c>
      <c r="B992" s="60" t="s">
        <v>1440</v>
      </c>
      <c r="C992" s="60" t="s">
        <v>311</v>
      </c>
      <c r="D992" s="60" t="s">
        <v>312</v>
      </c>
      <c r="E992" s="53">
        <v>101</v>
      </c>
      <c r="F992" s="60" t="s">
        <v>76</v>
      </c>
      <c r="G992" s="60" t="s">
        <v>77</v>
      </c>
    </row>
    <row r="993" spans="1:7" ht="12.75" customHeight="1" x14ac:dyDescent="0.3">
      <c r="A993" s="54">
        <v>2810922519</v>
      </c>
      <c r="B993" s="60" t="s">
        <v>1441</v>
      </c>
      <c r="C993" s="60" t="s">
        <v>323</v>
      </c>
      <c r="D993" s="60" t="s">
        <v>324</v>
      </c>
      <c r="E993" s="53">
        <v>101</v>
      </c>
      <c r="F993" s="60" t="s">
        <v>76</v>
      </c>
      <c r="G993" s="60" t="s">
        <v>77</v>
      </c>
    </row>
    <row r="994" spans="1:7" ht="12.75" customHeight="1" x14ac:dyDescent="0.3">
      <c r="A994" s="54">
        <v>1705584999</v>
      </c>
      <c r="B994" s="60" t="s">
        <v>1442</v>
      </c>
      <c r="C994" s="60" t="s">
        <v>402</v>
      </c>
      <c r="D994" s="60" t="s">
        <v>403</v>
      </c>
      <c r="E994" s="53">
        <v>108</v>
      </c>
      <c r="F994" s="60" t="s">
        <v>76</v>
      </c>
      <c r="G994" s="60" t="s">
        <v>77</v>
      </c>
    </row>
    <row r="995" spans="1:7" ht="12.75" customHeight="1" x14ac:dyDescent="0.3">
      <c r="A995" s="54">
        <v>1506545729</v>
      </c>
      <c r="B995" s="60" t="s">
        <v>1443</v>
      </c>
      <c r="C995" s="60" t="s">
        <v>311</v>
      </c>
      <c r="D995" s="60" t="s">
        <v>312</v>
      </c>
      <c r="E995" s="53">
        <v>101</v>
      </c>
      <c r="F995" s="60" t="s">
        <v>76</v>
      </c>
      <c r="G995" s="60" t="s">
        <v>77</v>
      </c>
    </row>
    <row r="996" spans="1:7" ht="12.75" customHeight="1" x14ac:dyDescent="0.3">
      <c r="A996" s="54">
        <v>3012783659</v>
      </c>
      <c r="B996" s="60" t="s">
        <v>1443</v>
      </c>
      <c r="C996" s="60" t="s">
        <v>229</v>
      </c>
      <c r="D996" s="60" t="s">
        <v>106</v>
      </c>
      <c r="E996" s="53">
        <v>600</v>
      </c>
      <c r="F996" s="60" t="s">
        <v>107</v>
      </c>
      <c r="G996" s="60" t="s">
        <v>77</v>
      </c>
    </row>
    <row r="997" spans="1:7" ht="12.75" customHeight="1" x14ac:dyDescent="0.3">
      <c r="A997" s="54">
        <v>3108755039</v>
      </c>
      <c r="B997" s="60" t="s">
        <v>1444</v>
      </c>
      <c r="C997" s="60" t="s">
        <v>301</v>
      </c>
      <c r="D997" s="60" t="s">
        <v>75</v>
      </c>
      <c r="E997" s="53">
        <v>108</v>
      </c>
      <c r="F997" s="60" t="s">
        <v>76</v>
      </c>
      <c r="G997" s="60" t="s">
        <v>77</v>
      </c>
    </row>
    <row r="998" spans="1:7" ht="12.75" customHeight="1" x14ac:dyDescent="0.3">
      <c r="A998" s="54">
        <v>2712912649</v>
      </c>
      <c r="B998" s="60" t="s">
        <v>1445</v>
      </c>
      <c r="C998" s="60" t="s">
        <v>243</v>
      </c>
      <c r="D998" s="60" t="s">
        <v>244</v>
      </c>
      <c r="E998" s="53">
        <v>640</v>
      </c>
      <c r="F998" s="60" t="s">
        <v>245</v>
      </c>
      <c r="G998" s="60" t="s">
        <v>77</v>
      </c>
    </row>
    <row r="999" spans="1:7" ht="12.75" customHeight="1" x14ac:dyDescent="0.3">
      <c r="A999" s="54">
        <v>2004934279</v>
      </c>
      <c r="B999" s="60" t="s">
        <v>1446</v>
      </c>
      <c r="C999" s="60" t="s">
        <v>680</v>
      </c>
      <c r="D999" s="60" t="s">
        <v>681</v>
      </c>
      <c r="E999" s="53">
        <v>112</v>
      </c>
      <c r="F999" s="60" t="s">
        <v>76</v>
      </c>
      <c r="G999" s="60" t="s">
        <v>77</v>
      </c>
    </row>
    <row r="1000" spans="1:7" ht="12.75" customHeight="1" x14ac:dyDescent="0.3">
      <c r="A1000" s="54">
        <v>2611736389</v>
      </c>
      <c r="B1000" s="60" t="s">
        <v>1447</v>
      </c>
      <c r="C1000" s="60" t="s">
        <v>583</v>
      </c>
      <c r="D1000" s="60" t="s">
        <v>584</v>
      </c>
      <c r="E1000" s="53">
        <v>203</v>
      </c>
      <c r="F1000" s="60" t="s">
        <v>145</v>
      </c>
      <c r="G1000" s="60" t="s">
        <v>77</v>
      </c>
    </row>
    <row r="1001" spans="1:7" ht="12.75" customHeight="1" x14ac:dyDescent="0.3">
      <c r="A1001" s="54">
        <v>2002852209</v>
      </c>
      <c r="B1001" s="60" t="s">
        <v>1448</v>
      </c>
      <c r="C1001" s="60" t="s">
        <v>355</v>
      </c>
      <c r="D1001" s="60" t="s">
        <v>356</v>
      </c>
      <c r="E1001" s="53">
        <v>201</v>
      </c>
      <c r="F1001" s="60" t="s">
        <v>145</v>
      </c>
      <c r="G1001" s="60" t="s">
        <v>77</v>
      </c>
    </row>
    <row r="1002" spans="1:7" ht="12.75" customHeight="1" x14ac:dyDescent="0.3">
      <c r="A1002" s="54">
        <v>2004692819</v>
      </c>
      <c r="B1002" s="60" t="s">
        <v>1449</v>
      </c>
      <c r="C1002" s="60" t="s">
        <v>366</v>
      </c>
      <c r="D1002" s="60" t="s">
        <v>75</v>
      </c>
      <c r="E1002" s="53">
        <v>108</v>
      </c>
      <c r="F1002" s="60" t="s">
        <v>76</v>
      </c>
      <c r="G1002" s="60" t="s">
        <v>77</v>
      </c>
    </row>
    <row r="1003" spans="1:7" ht="12.75" customHeight="1" x14ac:dyDescent="0.3">
      <c r="A1003" s="54">
        <v>2408842249</v>
      </c>
      <c r="B1003" s="60" t="s">
        <v>1450</v>
      </c>
      <c r="C1003" s="60" t="s">
        <v>418</v>
      </c>
      <c r="D1003" s="60" t="s">
        <v>419</v>
      </c>
      <c r="E1003" s="53">
        <v>110</v>
      </c>
      <c r="F1003" s="60" t="s">
        <v>76</v>
      </c>
      <c r="G1003" s="60" t="s">
        <v>77</v>
      </c>
    </row>
    <row r="1004" spans="1:7" ht="12.75" customHeight="1" x14ac:dyDescent="0.3">
      <c r="A1004" s="54">
        <v>507676129</v>
      </c>
      <c r="B1004" s="60" t="s">
        <v>1451</v>
      </c>
      <c r="C1004" s="60" t="s">
        <v>583</v>
      </c>
      <c r="D1004" s="60" t="s">
        <v>584</v>
      </c>
      <c r="E1004" s="53">
        <v>203</v>
      </c>
      <c r="F1004" s="60" t="s">
        <v>145</v>
      </c>
      <c r="G1004" s="60" t="s">
        <v>77</v>
      </c>
    </row>
    <row r="1005" spans="1:7" ht="12.75" customHeight="1" x14ac:dyDescent="0.3">
      <c r="A1005" s="54">
        <v>1208622279</v>
      </c>
      <c r="B1005" s="60" t="s">
        <v>1452</v>
      </c>
      <c r="C1005" s="60" t="s">
        <v>274</v>
      </c>
      <c r="D1005" s="60" t="s">
        <v>275</v>
      </c>
      <c r="E1005" s="53">
        <v>109</v>
      </c>
      <c r="F1005" s="60" t="s">
        <v>76</v>
      </c>
      <c r="G1005" s="60" t="s">
        <v>77</v>
      </c>
    </row>
    <row r="1006" spans="1:7" ht="12.75" customHeight="1" x14ac:dyDescent="0.3">
      <c r="A1006" s="54">
        <v>2909504309</v>
      </c>
      <c r="B1006" s="60" t="s">
        <v>1453</v>
      </c>
      <c r="C1006" s="60" t="s">
        <v>74</v>
      </c>
      <c r="D1006" s="60" t="s">
        <v>75</v>
      </c>
      <c r="E1006" s="53">
        <v>108</v>
      </c>
      <c r="F1006" s="60" t="s">
        <v>76</v>
      </c>
      <c r="G1006" s="60" t="s">
        <v>77</v>
      </c>
    </row>
    <row r="1007" spans="1:7" ht="12.75" customHeight="1" x14ac:dyDescent="0.3">
      <c r="A1007" s="54">
        <v>1101653829</v>
      </c>
      <c r="B1007" s="60" t="s">
        <v>1454</v>
      </c>
      <c r="C1007" s="60" t="s">
        <v>409</v>
      </c>
      <c r="D1007" s="60" t="s">
        <v>182</v>
      </c>
      <c r="E1007" s="53">
        <v>101</v>
      </c>
      <c r="F1007" s="60" t="s">
        <v>76</v>
      </c>
      <c r="G1007" s="60" t="s">
        <v>77</v>
      </c>
    </row>
    <row r="1008" spans="1:7" ht="12.75" customHeight="1" x14ac:dyDescent="0.3">
      <c r="A1008" s="54">
        <v>203883319</v>
      </c>
      <c r="B1008" s="60" t="s">
        <v>1455</v>
      </c>
      <c r="C1008" s="60" t="s">
        <v>139</v>
      </c>
      <c r="D1008" s="60" t="s">
        <v>140</v>
      </c>
      <c r="E1008" s="53">
        <v>400</v>
      </c>
      <c r="F1008" s="60" t="s">
        <v>141</v>
      </c>
      <c r="G1008" s="60" t="s">
        <v>77</v>
      </c>
    </row>
    <row r="1009" spans="1:7" ht="12.75" customHeight="1" x14ac:dyDescent="0.3">
      <c r="A1009" s="54">
        <v>1006524479</v>
      </c>
      <c r="B1009" s="60" t="s">
        <v>1456</v>
      </c>
      <c r="C1009" s="60" t="s">
        <v>282</v>
      </c>
      <c r="D1009" s="60" t="s">
        <v>216</v>
      </c>
      <c r="E1009" s="53">
        <v>101</v>
      </c>
      <c r="F1009" s="60" t="s">
        <v>76</v>
      </c>
      <c r="G1009" s="60" t="s">
        <v>77</v>
      </c>
    </row>
    <row r="1010" spans="1:7" ht="12.75" customHeight="1" x14ac:dyDescent="0.3">
      <c r="A1010" s="54">
        <v>307462959</v>
      </c>
      <c r="B1010" s="60" t="s">
        <v>1457</v>
      </c>
      <c r="C1010" s="60" t="s">
        <v>810</v>
      </c>
      <c r="D1010" s="60" t="s">
        <v>811</v>
      </c>
      <c r="E1010" s="53">
        <v>105</v>
      </c>
      <c r="F1010" s="60" t="s">
        <v>76</v>
      </c>
      <c r="G1010" s="60" t="s">
        <v>77</v>
      </c>
    </row>
    <row r="1011" spans="1:7" ht="12.75" customHeight="1" x14ac:dyDescent="0.3">
      <c r="A1011" s="54">
        <v>2501755319</v>
      </c>
      <c r="B1011" s="60" t="s">
        <v>1458</v>
      </c>
      <c r="C1011" s="60" t="s">
        <v>212</v>
      </c>
      <c r="D1011" s="60" t="s">
        <v>194</v>
      </c>
      <c r="E1011" s="53">
        <v>108</v>
      </c>
      <c r="F1011" s="60" t="s">
        <v>76</v>
      </c>
      <c r="G1011" s="60" t="s">
        <v>77</v>
      </c>
    </row>
    <row r="1012" spans="1:7" ht="12.75" customHeight="1" x14ac:dyDescent="0.3">
      <c r="A1012" s="54">
        <v>2107663249</v>
      </c>
      <c r="B1012" s="60" t="s">
        <v>1459</v>
      </c>
      <c r="C1012" s="60" t="s">
        <v>409</v>
      </c>
      <c r="D1012" s="60" t="s">
        <v>182</v>
      </c>
      <c r="E1012" s="53">
        <v>101</v>
      </c>
      <c r="F1012" s="60" t="s">
        <v>76</v>
      </c>
      <c r="G1012" s="60" t="s">
        <v>77</v>
      </c>
    </row>
    <row r="1013" spans="1:7" ht="12.75" customHeight="1" x14ac:dyDescent="0.3">
      <c r="A1013" s="54">
        <v>111572119</v>
      </c>
      <c r="B1013" s="60" t="s">
        <v>1460</v>
      </c>
      <c r="C1013" s="60" t="s">
        <v>200</v>
      </c>
      <c r="D1013" s="60" t="s">
        <v>201</v>
      </c>
      <c r="E1013" s="53">
        <v>104</v>
      </c>
      <c r="F1013" s="60" t="s">
        <v>76</v>
      </c>
      <c r="G1013" s="60" t="s">
        <v>77</v>
      </c>
    </row>
    <row r="1014" spans="1:7" ht="12.75" customHeight="1" x14ac:dyDescent="0.3">
      <c r="A1014" s="54">
        <v>403805669</v>
      </c>
      <c r="B1014" s="60" t="s">
        <v>1461</v>
      </c>
      <c r="C1014" s="60" t="s">
        <v>148</v>
      </c>
      <c r="D1014" s="60" t="s">
        <v>149</v>
      </c>
      <c r="E1014" s="53">
        <v>170</v>
      </c>
      <c r="F1014" s="60" t="s">
        <v>150</v>
      </c>
      <c r="G1014" s="60" t="s">
        <v>77</v>
      </c>
    </row>
    <row r="1015" spans="1:7" ht="12.75" customHeight="1" x14ac:dyDescent="0.3">
      <c r="A1015" s="54">
        <v>3012496329</v>
      </c>
      <c r="B1015" s="60" t="s">
        <v>1462</v>
      </c>
      <c r="C1015" s="60" t="s">
        <v>200</v>
      </c>
      <c r="D1015" s="60" t="s">
        <v>201</v>
      </c>
      <c r="E1015" s="53">
        <v>104</v>
      </c>
      <c r="F1015" s="60" t="s">
        <v>76</v>
      </c>
      <c r="G1015" s="60" t="s">
        <v>77</v>
      </c>
    </row>
    <row r="1016" spans="1:7" ht="12.75" customHeight="1" x14ac:dyDescent="0.3">
      <c r="A1016" s="54">
        <v>509714659</v>
      </c>
      <c r="B1016" s="60" t="s">
        <v>1463</v>
      </c>
      <c r="C1016" s="60" t="s">
        <v>215</v>
      </c>
      <c r="D1016" s="60" t="s">
        <v>216</v>
      </c>
      <c r="E1016" s="53">
        <v>101</v>
      </c>
      <c r="F1016" s="60" t="s">
        <v>76</v>
      </c>
      <c r="G1016" s="60" t="s">
        <v>77</v>
      </c>
    </row>
    <row r="1017" spans="1:7" ht="12.75" customHeight="1" x14ac:dyDescent="0.3">
      <c r="A1017" s="54">
        <v>1904635169</v>
      </c>
      <c r="B1017" s="60" t="s">
        <v>1464</v>
      </c>
      <c r="C1017" s="60" t="s">
        <v>986</v>
      </c>
      <c r="D1017" s="60" t="s">
        <v>75</v>
      </c>
      <c r="E1017" s="53">
        <v>108</v>
      </c>
      <c r="F1017" s="60" t="s">
        <v>76</v>
      </c>
      <c r="G1017" s="60" t="s">
        <v>77</v>
      </c>
    </row>
    <row r="1018" spans="1:7" ht="12.75" customHeight="1" x14ac:dyDescent="0.3">
      <c r="A1018" s="54">
        <v>1911493519</v>
      </c>
      <c r="B1018" s="60" t="s">
        <v>1465</v>
      </c>
      <c r="C1018" s="60" t="s">
        <v>274</v>
      </c>
      <c r="D1018" s="60" t="s">
        <v>275</v>
      </c>
      <c r="E1018" s="53">
        <v>109</v>
      </c>
      <c r="F1018" s="60" t="s">
        <v>76</v>
      </c>
      <c r="G1018" s="60" t="s">
        <v>77</v>
      </c>
    </row>
    <row r="1019" spans="1:7" ht="12.75" customHeight="1" x14ac:dyDescent="0.3">
      <c r="A1019" s="54">
        <v>2507905389</v>
      </c>
      <c r="B1019" s="60" t="s">
        <v>1466</v>
      </c>
      <c r="C1019" s="60" t="s">
        <v>184</v>
      </c>
      <c r="D1019" s="60" t="s">
        <v>185</v>
      </c>
      <c r="E1019" s="53">
        <v>270</v>
      </c>
      <c r="F1019" s="60" t="s">
        <v>88</v>
      </c>
      <c r="G1019" s="60" t="s">
        <v>77</v>
      </c>
    </row>
    <row r="1020" spans="1:7" ht="12.75" customHeight="1" x14ac:dyDescent="0.3">
      <c r="A1020" s="54">
        <v>1506872259</v>
      </c>
      <c r="B1020" s="60" t="s">
        <v>1467</v>
      </c>
      <c r="C1020" s="60" t="s">
        <v>297</v>
      </c>
      <c r="D1020" s="60" t="s">
        <v>298</v>
      </c>
      <c r="E1020" s="53">
        <v>108</v>
      </c>
      <c r="F1020" s="60" t="s">
        <v>76</v>
      </c>
      <c r="G1020" s="60" t="s">
        <v>77</v>
      </c>
    </row>
    <row r="1021" spans="1:7" ht="12.75" customHeight="1" x14ac:dyDescent="0.3">
      <c r="A1021" s="54">
        <v>2305693639</v>
      </c>
      <c r="B1021" s="60" t="s">
        <v>1468</v>
      </c>
      <c r="C1021" s="60" t="s">
        <v>243</v>
      </c>
      <c r="D1021" s="60" t="s">
        <v>244</v>
      </c>
      <c r="E1021" s="53">
        <v>640</v>
      </c>
      <c r="F1021" s="60" t="s">
        <v>245</v>
      </c>
      <c r="G1021" s="60" t="s">
        <v>77</v>
      </c>
    </row>
    <row r="1022" spans="1:7" ht="12.75" customHeight="1" x14ac:dyDescent="0.3">
      <c r="A1022" s="54">
        <v>3105903049</v>
      </c>
      <c r="B1022" s="60" t="s">
        <v>1469</v>
      </c>
      <c r="C1022" s="60" t="s">
        <v>236</v>
      </c>
      <c r="D1022" s="60" t="s">
        <v>237</v>
      </c>
      <c r="E1022" s="53">
        <v>550</v>
      </c>
      <c r="F1022" s="60" t="s">
        <v>238</v>
      </c>
      <c r="G1022" s="60" t="s">
        <v>77</v>
      </c>
    </row>
    <row r="1023" spans="1:7" ht="12.75" customHeight="1" x14ac:dyDescent="0.3">
      <c r="A1023" s="54">
        <v>601596109</v>
      </c>
      <c r="B1023" s="60" t="s">
        <v>1470</v>
      </c>
      <c r="C1023" s="60" t="s">
        <v>274</v>
      </c>
      <c r="D1023" s="60" t="s">
        <v>275</v>
      </c>
      <c r="E1023" s="53">
        <v>109</v>
      </c>
      <c r="F1023" s="60" t="s">
        <v>76</v>
      </c>
      <c r="G1023" s="60" t="s">
        <v>77</v>
      </c>
    </row>
    <row r="1024" spans="1:7" ht="12.75" customHeight="1" x14ac:dyDescent="0.3">
      <c r="A1024" s="54">
        <v>1805893099</v>
      </c>
      <c r="B1024" s="60" t="s">
        <v>1471</v>
      </c>
      <c r="C1024" s="60" t="s">
        <v>303</v>
      </c>
      <c r="D1024" s="60" t="s">
        <v>304</v>
      </c>
      <c r="E1024" s="53">
        <v>230</v>
      </c>
      <c r="F1024" s="60" t="s">
        <v>305</v>
      </c>
      <c r="G1024" s="60" t="s">
        <v>77</v>
      </c>
    </row>
    <row r="1025" spans="1:7" ht="12.75" customHeight="1" x14ac:dyDescent="0.3">
      <c r="A1025" s="54">
        <v>908783369</v>
      </c>
      <c r="B1025" s="60" t="s">
        <v>1472</v>
      </c>
      <c r="C1025" s="60" t="s">
        <v>174</v>
      </c>
      <c r="D1025" s="60" t="s">
        <v>175</v>
      </c>
      <c r="E1025" s="53">
        <v>220</v>
      </c>
      <c r="F1025" s="60" t="s">
        <v>176</v>
      </c>
      <c r="G1025" s="60" t="s">
        <v>77</v>
      </c>
    </row>
    <row r="1026" spans="1:7" ht="12.75" customHeight="1" x14ac:dyDescent="0.3">
      <c r="A1026" s="54">
        <v>202522949</v>
      </c>
      <c r="B1026" s="60" t="s">
        <v>1473</v>
      </c>
      <c r="C1026" s="60" t="s">
        <v>215</v>
      </c>
      <c r="D1026" s="60" t="s">
        <v>216</v>
      </c>
      <c r="E1026" s="53">
        <v>101</v>
      </c>
      <c r="F1026" s="60" t="s">
        <v>76</v>
      </c>
      <c r="G1026" s="60" t="s">
        <v>77</v>
      </c>
    </row>
    <row r="1027" spans="1:7" ht="12.75" customHeight="1" x14ac:dyDescent="0.3">
      <c r="A1027" s="54">
        <v>2402823999</v>
      </c>
      <c r="B1027" s="60" t="s">
        <v>1474</v>
      </c>
      <c r="C1027" s="60" t="s">
        <v>946</v>
      </c>
      <c r="D1027" s="60" t="s">
        <v>947</v>
      </c>
      <c r="E1027" s="53">
        <v>101</v>
      </c>
      <c r="F1027" s="60" t="s">
        <v>76</v>
      </c>
      <c r="G1027" s="60" t="s">
        <v>77</v>
      </c>
    </row>
    <row r="1028" spans="1:7" ht="12.75" customHeight="1" x14ac:dyDescent="0.3">
      <c r="A1028" s="54">
        <v>502823099</v>
      </c>
      <c r="B1028" s="60" t="s">
        <v>1475</v>
      </c>
      <c r="C1028" s="60" t="s">
        <v>74</v>
      </c>
      <c r="D1028" s="60" t="s">
        <v>75</v>
      </c>
      <c r="E1028" s="53">
        <v>108</v>
      </c>
      <c r="F1028" s="60" t="s">
        <v>76</v>
      </c>
      <c r="G1028" s="60" t="s">
        <v>77</v>
      </c>
    </row>
    <row r="1029" spans="1:7" ht="12.75" customHeight="1" x14ac:dyDescent="0.3">
      <c r="A1029" s="54">
        <v>1702685209</v>
      </c>
      <c r="B1029" s="60" t="s">
        <v>1476</v>
      </c>
      <c r="C1029" s="60" t="s">
        <v>152</v>
      </c>
      <c r="D1029" s="60" t="s">
        <v>84</v>
      </c>
      <c r="E1029" s="53">
        <v>101</v>
      </c>
      <c r="F1029" s="60" t="s">
        <v>76</v>
      </c>
      <c r="G1029" s="60" t="s">
        <v>77</v>
      </c>
    </row>
    <row r="1030" spans="1:7" ht="12.75" customHeight="1" x14ac:dyDescent="0.3">
      <c r="A1030" s="54">
        <v>2808644209</v>
      </c>
      <c r="B1030" s="60" t="s">
        <v>1477</v>
      </c>
      <c r="C1030" s="60" t="s">
        <v>589</v>
      </c>
      <c r="D1030" s="60" t="s">
        <v>590</v>
      </c>
      <c r="E1030" s="53">
        <v>110</v>
      </c>
      <c r="F1030" s="60" t="s">
        <v>76</v>
      </c>
      <c r="G1030" s="60" t="s">
        <v>77</v>
      </c>
    </row>
    <row r="1031" spans="1:7" ht="12.75" customHeight="1" x14ac:dyDescent="0.3">
      <c r="A1031" s="54">
        <v>1711532129</v>
      </c>
      <c r="B1031" s="60" t="s">
        <v>1478</v>
      </c>
      <c r="C1031" s="60" t="s">
        <v>152</v>
      </c>
      <c r="D1031" s="60" t="s">
        <v>84</v>
      </c>
      <c r="E1031" s="53">
        <v>101</v>
      </c>
      <c r="F1031" s="60" t="s">
        <v>76</v>
      </c>
      <c r="G1031" s="60" t="s">
        <v>77</v>
      </c>
    </row>
    <row r="1032" spans="1:7" ht="12.75" customHeight="1" x14ac:dyDescent="0.3">
      <c r="A1032" s="54">
        <v>2704523619</v>
      </c>
      <c r="B1032" s="60" t="s">
        <v>1479</v>
      </c>
      <c r="C1032" s="60" t="s">
        <v>219</v>
      </c>
      <c r="D1032" s="60" t="s">
        <v>220</v>
      </c>
      <c r="E1032" s="53">
        <v>200</v>
      </c>
      <c r="F1032" s="60" t="s">
        <v>145</v>
      </c>
      <c r="G1032" s="60" t="s">
        <v>77</v>
      </c>
    </row>
    <row r="1033" spans="1:7" ht="12.75" customHeight="1" x14ac:dyDescent="0.3">
      <c r="A1033" s="54">
        <v>707912429</v>
      </c>
      <c r="B1033" s="60" t="s">
        <v>1480</v>
      </c>
      <c r="C1033" s="60" t="s">
        <v>105</v>
      </c>
      <c r="D1033" s="60" t="s">
        <v>106</v>
      </c>
      <c r="E1033" s="53">
        <v>600</v>
      </c>
      <c r="F1033" s="60" t="s">
        <v>107</v>
      </c>
      <c r="G1033" s="60" t="s">
        <v>77</v>
      </c>
    </row>
    <row r="1034" spans="1:7" ht="12.75" customHeight="1" x14ac:dyDescent="0.3">
      <c r="A1034" s="54">
        <v>1807754719</v>
      </c>
      <c r="B1034" s="60" t="s">
        <v>1481</v>
      </c>
      <c r="C1034" s="60" t="s">
        <v>1482</v>
      </c>
      <c r="D1034" s="60" t="s">
        <v>84</v>
      </c>
      <c r="E1034" s="53">
        <v>101</v>
      </c>
      <c r="F1034" s="60" t="s">
        <v>76</v>
      </c>
      <c r="G1034" s="60" t="s">
        <v>77</v>
      </c>
    </row>
    <row r="1035" spans="1:7" ht="12.75" customHeight="1" x14ac:dyDescent="0.3">
      <c r="A1035" s="54">
        <v>2506753649</v>
      </c>
      <c r="B1035" s="60" t="s">
        <v>1483</v>
      </c>
      <c r="C1035" s="60" t="s">
        <v>105</v>
      </c>
      <c r="D1035" s="60" t="s">
        <v>106</v>
      </c>
      <c r="E1035" s="53">
        <v>600</v>
      </c>
      <c r="F1035" s="60" t="s">
        <v>107</v>
      </c>
      <c r="G1035" s="60" t="s">
        <v>77</v>
      </c>
    </row>
    <row r="1036" spans="1:7" ht="12.75" customHeight="1" x14ac:dyDescent="0.3">
      <c r="A1036" s="54">
        <v>508725729</v>
      </c>
      <c r="B1036" s="60" t="s">
        <v>1484</v>
      </c>
      <c r="C1036" s="60" t="s">
        <v>109</v>
      </c>
      <c r="D1036" s="60" t="s">
        <v>110</v>
      </c>
      <c r="E1036" s="53">
        <v>600</v>
      </c>
      <c r="F1036" s="60" t="s">
        <v>107</v>
      </c>
      <c r="G1036" s="60" t="s">
        <v>77</v>
      </c>
    </row>
    <row r="1037" spans="1:7" ht="12.75" customHeight="1" x14ac:dyDescent="0.3">
      <c r="A1037" s="54">
        <v>208582229</v>
      </c>
      <c r="B1037" s="60" t="s">
        <v>1485</v>
      </c>
      <c r="C1037" s="60" t="s">
        <v>105</v>
      </c>
      <c r="D1037" s="60" t="s">
        <v>106</v>
      </c>
      <c r="E1037" s="53">
        <v>600</v>
      </c>
      <c r="F1037" s="60" t="s">
        <v>107</v>
      </c>
      <c r="G1037" s="60" t="s">
        <v>77</v>
      </c>
    </row>
    <row r="1038" spans="1:7" ht="12.75" customHeight="1" x14ac:dyDescent="0.3">
      <c r="A1038" s="54">
        <v>212572149</v>
      </c>
      <c r="B1038" s="60" t="s">
        <v>1486</v>
      </c>
      <c r="C1038" s="60" t="s">
        <v>135</v>
      </c>
      <c r="D1038" s="60" t="s">
        <v>136</v>
      </c>
      <c r="E1038" s="53">
        <v>580</v>
      </c>
      <c r="F1038" s="60" t="s">
        <v>137</v>
      </c>
      <c r="G1038" s="60" t="s">
        <v>77</v>
      </c>
    </row>
    <row r="1039" spans="1:7" ht="12.75" customHeight="1" x14ac:dyDescent="0.3">
      <c r="A1039" s="54">
        <v>2403472109</v>
      </c>
      <c r="B1039" s="60" t="s">
        <v>1487</v>
      </c>
      <c r="C1039" s="60" t="s">
        <v>388</v>
      </c>
      <c r="D1039" s="60" t="s">
        <v>75</v>
      </c>
      <c r="E1039" s="53">
        <v>108</v>
      </c>
      <c r="F1039" s="60" t="s">
        <v>76</v>
      </c>
      <c r="G1039" s="60" t="s">
        <v>77</v>
      </c>
    </row>
    <row r="1040" spans="1:7" ht="12.75" customHeight="1" x14ac:dyDescent="0.3">
      <c r="A1040" s="54">
        <v>606503069</v>
      </c>
      <c r="B1040" s="60" t="s">
        <v>1488</v>
      </c>
      <c r="C1040" s="60" t="s">
        <v>396</v>
      </c>
      <c r="D1040" s="60" t="s">
        <v>397</v>
      </c>
      <c r="E1040" s="53">
        <v>200</v>
      </c>
      <c r="F1040" s="60" t="s">
        <v>145</v>
      </c>
      <c r="G1040" s="60" t="s">
        <v>295</v>
      </c>
    </row>
    <row r="1041" spans="1:7" ht="12.75" customHeight="1" x14ac:dyDescent="0.3">
      <c r="A1041" s="54">
        <v>908782559</v>
      </c>
      <c r="B1041" s="60" t="s">
        <v>1489</v>
      </c>
      <c r="C1041" s="60" t="s">
        <v>105</v>
      </c>
      <c r="D1041" s="60" t="s">
        <v>106</v>
      </c>
      <c r="E1041" s="53">
        <v>600</v>
      </c>
      <c r="F1041" s="60" t="s">
        <v>107</v>
      </c>
      <c r="G1041" s="60" t="s">
        <v>77</v>
      </c>
    </row>
    <row r="1042" spans="1:7" ht="12.75" customHeight="1" x14ac:dyDescent="0.3">
      <c r="A1042" s="54">
        <v>905704989</v>
      </c>
      <c r="B1042" s="60" t="s">
        <v>1490</v>
      </c>
      <c r="C1042" s="60" t="s">
        <v>494</v>
      </c>
      <c r="D1042" s="60" t="s">
        <v>75</v>
      </c>
      <c r="E1042" s="53">
        <v>108</v>
      </c>
      <c r="F1042" s="60" t="s">
        <v>76</v>
      </c>
      <c r="G1042" s="60" t="s">
        <v>77</v>
      </c>
    </row>
    <row r="1043" spans="1:7" ht="12.75" customHeight="1" x14ac:dyDescent="0.3">
      <c r="A1043" s="54">
        <v>3003612699</v>
      </c>
      <c r="B1043" s="60" t="s">
        <v>1491</v>
      </c>
      <c r="C1043" s="60" t="s">
        <v>331</v>
      </c>
      <c r="D1043" s="60" t="s">
        <v>84</v>
      </c>
      <c r="E1043" s="53">
        <v>101</v>
      </c>
      <c r="F1043" s="60" t="s">
        <v>76</v>
      </c>
      <c r="G1043" s="60" t="s">
        <v>77</v>
      </c>
    </row>
    <row r="1044" spans="1:7" ht="12.75" customHeight="1" x14ac:dyDescent="0.3">
      <c r="A1044" s="54">
        <v>2901694299</v>
      </c>
      <c r="B1044" s="60" t="s">
        <v>1492</v>
      </c>
      <c r="C1044" s="60" t="s">
        <v>119</v>
      </c>
      <c r="D1044" s="60" t="s">
        <v>120</v>
      </c>
      <c r="E1044" s="53">
        <v>800</v>
      </c>
      <c r="F1044" s="60" t="s">
        <v>121</v>
      </c>
      <c r="G1044" s="60" t="s">
        <v>77</v>
      </c>
    </row>
    <row r="1045" spans="1:7" ht="12.75" customHeight="1" x14ac:dyDescent="0.3">
      <c r="A1045" s="54">
        <v>1902743659</v>
      </c>
      <c r="B1045" s="60" t="s">
        <v>1493</v>
      </c>
      <c r="C1045" s="60" t="s">
        <v>174</v>
      </c>
      <c r="D1045" s="60" t="s">
        <v>175</v>
      </c>
      <c r="E1045" s="53">
        <v>220</v>
      </c>
      <c r="F1045" s="60" t="s">
        <v>176</v>
      </c>
      <c r="G1045" s="60" t="s">
        <v>77</v>
      </c>
    </row>
    <row r="1046" spans="1:7" ht="12.75" customHeight="1" x14ac:dyDescent="0.3">
      <c r="A1046" s="54">
        <v>1810565259</v>
      </c>
      <c r="B1046" s="60" t="s">
        <v>1494</v>
      </c>
      <c r="C1046" s="60" t="s">
        <v>337</v>
      </c>
      <c r="D1046" s="60" t="s">
        <v>84</v>
      </c>
      <c r="E1046" s="53">
        <v>101</v>
      </c>
      <c r="F1046" s="60" t="s">
        <v>76</v>
      </c>
      <c r="G1046" s="60" t="s">
        <v>77</v>
      </c>
    </row>
    <row r="1047" spans="1:7" ht="12.75" customHeight="1" x14ac:dyDescent="0.3">
      <c r="A1047" s="54">
        <v>2704562519</v>
      </c>
      <c r="B1047" s="60" t="s">
        <v>1495</v>
      </c>
      <c r="C1047" s="60" t="s">
        <v>341</v>
      </c>
      <c r="D1047" s="60" t="s">
        <v>342</v>
      </c>
      <c r="E1047" s="53">
        <v>220</v>
      </c>
      <c r="F1047" s="60" t="s">
        <v>176</v>
      </c>
      <c r="G1047" s="60" t="s">
        <v>77</v>
      </c>
    </row>
    <row r="1048" spans="1:7" ht="12.75" customHeight="1" x14ac:dyDescent="0.3">
      <c r="A1048" s="54">
        <v>1501545209</v>
      </c>
      <c r="B1048" s="60" t="s">
        <v>1496</v>
      </c>
      <c r="C1048" s="60" t="s">
        <v>1497</v>
      </c>
      <c r="D1048" s="60" t="s">
        <v>1498</v>
      </c>
      <c r="E1048" s="53">
        <v>201</v>
      </c>
      <c r="F1048" s="60" t="s">
        <v>145</v>
      </c>
      <c r="G1048" s="60" t="s">
        <v>77</v>
      </c>
    </row>
    <row r="1049" spans="1:7" ht="12.75" customHeight="1" x14ac:dyDescent="0.3">
      <c r="A1049" s="54">
        <v>1607782539</v>
      </c>
      <c r="B1049" s="60" t="s">
        <v>1499</v>
      </c>
      <c r="C1049" s="60" t="s">
        <v>105</v>
      </c>
      <c r="D1049" s="60" t="s">
        <v>106</v>
      </c>
      <c r="E1049" s="53">
        <v>600</v>
      </c>
      <c r="F1049" s="60" t="s">
        <v>107</v>
      </c>
      <c r="G1049" s="60" t="s">
        <v>77</v>
      </c>
    </row>
    <row r="1050" spans="1:7" ht="12.75" customHeight="1" x14ac:dyDescent="0.3">
      <c r="A1050" s="54">
        <v>2412613959</v>
      </c>
      <c r="B1050" s="60" t="s">
        <v>1500</v>
      </c>
      <c r="C1050" s="60" t="s">
        <v>119</v>
      </c>
      <c r="D1050" s="60" t="s">
        <v>120</v>
      </c>
      <c r="E1050" s="53">
        <v>800</v>
      </c>
      <c r="F1050" s="60" t="s">
        <v>121</v>
      </c>
      <c r="G1050" s="60" t="s">
        <v>77</v>
      </c>
    </row>
    <row r="1051" spans="1:7" ht="12.75" customHeight="1" x14ac:dyDescent="0.3">
      <c r="A1051" s="54">
        <v>1707684779</v>
      </c>
      <c r="B1051" s="60" t="s">
        <v>1501</v>
      </c>
      <c r="C1051" s="60" t="s">
        <v>589</v>
      </c>
      <c r="D1051" s="60" t="s">
        <v>590</v>
      </c>
      <c r="E1051" s="53">
        <v>110</v>
      </c>
      <c r="F1051" s="60" t="s">
        <v>76</v>
      </c>
      <c r="G1051" s="60" t="s">
        <v>77</v>
      </c>
    </row>
    <row r="1052" spans="1:7" ht="12.75" customHeight="1" x14ac:dyDescent="0.3">
      <c r="A1052" s="54">
        <v>3001862119</v>
      </c>
      <c r="B1052" s="60" t="s">
        <v>1502</v>
      </c>
      <c r="C1052" s="60" t="s">
        <v>184</v>
      </c>
      <c r="D1052" s="60" t="s">
        <v>185</v>
      </c>
      <c r="E1052" s="53">
        <v>270</v>
      </c>
      <c r="F1052" s="60" t="s">
        <v>88</v>
      </c>
      <c r="G1052" s="60" t="s">
        <v>77</v>
      </c>
    </row>
    <row r="1053" spans="1:7" ht="12.75" customHeight="1" x14ac:dyDescent="0.3">
      <c r="A1053" s="54">
        <v>2108922579</v>
      </c>
      <c r="B1053" s="60" t="s">
        <v>1503</v>
      </c>
      <c r="C1053" s="60" t="s">
        <v>323</v>
      </c>
      <c r="D1053" s="60" t="s">
        <v>324</v>
      </c>
      <c r="E1053" s="53">
        <v>101</v>
      </c>
      <c r="F1053" s="60" t="s">
        <v>76</v>
      </c>
      <c r="G1053" s="60" t="s">
        <v>77</v>
      </c>
    </row>
    <row r="1054" spans="1:7" ht="12.75" customHeight="1" x14ac:dyDescent="0.3">
      <c r="A1054" s="54">
        <v>311565219</v>
      </c>
      <c r="B1054" s="60" t="s">
        <v>1504</v>
      </c>
      <c r="C1054" s="60" t="s">
        <v>647</v>
      </c>
      <c r="D1054" s="60" t="s">
        <v>75</v>
      </c>
      <c r="E1054" s="53">
        <v>108</v>
      </c>
      <c r="F1054" s="60" t="s">
        <v>76</v>
      </c>
      <c r="G1054" s="60" t="s">
        <v>77</v>
      </c>
    </row>
    <row r="1055" spans="1:7" ht="12.75" customHeight="1" x14ac:dyDescent="0.3">
      <c r="A1055" s="54">
        <v>1308714539</v>
      </c>
      <c r="B1055" s="60" t="s">
        <v>1505</v>
      </c>
      <c r="C1055" s="60" t="s">
        <v>274</v>
      </c>
      <c r="D1055" s="60" t="s">
        <v>275</v>
      </c>
      <c r="E1055" s="53">
        <v>109</v>
      </c>
      <c r="F1055" s="60" t="s">
        <v>76</v>
      </c>
      <c r="G1055" s="60" t="s">
        <v>77</v>
      </c>
    </row>
    <row r="1056" spans="1:7" ht="12.75" customHeight="1" x14ac:dyDescent="0.3">
      <c r="A1056" s="54">
        <v>1710902029</v>
      </c>
      <c r="B1056" s="60" t="s">
        <v>1506</v>
      </c>
      <c r="C1056" s="60" t="s">
        <v>196</v>
      </c>
      <c r="D1056" s="60" t="s">
        <v>197</v>
      </c>
      <c r="E1056" s="53">
        <v>105</v>
      </c>
      <c r="F1056" s="60" t="s">
        <v>76</v>
      </c>
      <c r="G1056" s="60" t="s">
        <v>77</v>
      </c>
    </row>
    <row r="1057" spans="1:7" ht="12.75" customHeight="1" x14ac:dyDescent="0.3">
      <c r="A1057" s="54">
        <v>2805782749</v>
      </c>
      <c r="B1057" s="60" t="s">
        <v>1507</v>
      </c>
      <c r="C1057" s="60" t="s">
        <v>1279</v>
      </c>
      <c r="D1057" s="60" t="s">
        <v>1127</v>
      </c>
      <c r="E1057" s="53">
        <v>108</v>
      </c>
      <c r="F1057" s="60" t="s">
        <v>76</v>
      </c>
      <c r="G1057" s="60" t="s">
        <v>77</v>
      </c>
    </row>
    <row r="1058" spans="1:7" ht="12.75" customHeight="1" x14ac:dyDescent="0.3">
      <c r="A1058" s="54">
        <v>2405443779</v>
      </c>
      <c r="B1058" s="60" t="s">
        <v>1508</v>
      </c>
      <c r="C1058" s="60" t="s">
        <v>184</v>
      </c>
      <c r="D1058" s="60" t="s">
        <v>185</v>
      </c>
      <c r="E1058" s="53">
        <v>270</v>
      </c>
      <c r="F1058" s="60" t="s">
        <v>88</v>
      </c>
      <c r="G1058" s="60" t="s">
        <v>77</v>
      </c>
    </row>
    <row r="1059" spans="1:7" ht="12.75" customHeight="1" x14ac:dyDescent="0.3">
      <c r="A1059" s="54">
        <v>3011902399</v>
      </c>
      <c r="B1059" s="60" t="s">
        <v>1509</v>
      </c>
      <c r="C1059" s="60" t="s">
        <v>335</v>
      </c>
      <c r="D1059" s="60" t="s">
        <v>84</v>
      </c>
      <c r="E1059" s="53">
        <v>101</v>
      </c>
      <c r="F1059" s="60" t="s">
        <v>76</v>
      </c>
      <c r="G1059" s="60" t="s">
        <v>77</v>
      </c>
    </row>
    <row r="1060" spans="1:7" ht="12.75" customHeight="1" x14ac:dyDescent="0.3">
      <c r="A1060" s="54">
        <v>703653679</v>
      </c>
      <c r="B1060" s="60" t="s">
        <v>1510</v>
      </c>
      <c r="C1060" s="60" t="s">
        <v>222</v>
      </c>
      <c r="D1060" s="60" t="s">
        <v>223</v>
      </c>
      <c r="E1060" s="53">
        <v>201</v>
      </c>
      <c r="F1060" s="60" t="s">
        <v>224</v>
      </c>
      <c r="G1060" s="60" t="s">
        <v>77</v>
      </c>
    </row>
    <row r="1061" spans="1:7" ht="12.75" customHeight="1" x14ac:dyDescent="0.3">
      <c r="A1061" s="54">
        <v>1402842549</v>
      </c>
      <c r="B1061" s="60" t="s">
        <v>1511</v>
      </c>
      <c r="C1061" s="60" t="s">
        <v>383</v>
      </c>
      <c r="D1061" s="60" t="s">
        <v>384</v>
      </c>
      <c r="E1061" s="53">
        <v>104</v>
      </c>
      <c r="F1061" s="60" t="s">
        <v>76</v>
      </c>
      <c r="G1061" s="60" t="s">
        <v>77</v>
      </c>
    </row>
    <row r="1062" spans="1:7" ht="12.75" customHeight="1" x14ac:dyDescent="0.3">
      <c r="A1062" s="54">
        <v>612605369</v>
      </c>
      <c r="B1062" s="60" t="s">
        <v>1512</v>
      </c>
      <c r="C1062" s="60" t="s">
        <v>178</v>
      </c>
      <c r="D1062" s="60" t="s">
        <v>179</v>
      </c>
      <c r="E1062" s="53">
        <v>105</v>
      </c>
      <c r="F1062" s="60" t="s">
        <v>76</v>
      </c>
      <c r="G1062" s="60" t="s">
        <v>77</v>
      </c>
    </row>
    <row r="1063" spans="1:7" ht="12.75" customHeight="1" x14ac:dyDescent="0.3">
      <c r="A1063" s="54">
        <v>2106783019</v>
      </c>
      <c r="B1063" s="60" t="s">
        <v>1513</v>
      </c>
      <c r="C1063" s="60" t="s">
        <v>74</v>
      </c>
      <c r="D1063" s="60" t="s">
        <v>75</v>
      </c>
      <c r="E1063" s="53">
        <v>108</v>
      </c>
      <c r="F1063" s="60" t="s">
        <v>76</v>
      </c>
      <c r="G1063" s="60" t="s">
        <v>77</v>
      </c>
    </row>
    <row r="1064" spans="1:7" ht="12.75" customHeight="1" x14ac:dyDescent="0.3">
      <c r="A1064" s="54">
        <v>2206514369</v>
      </c>
      <c r="B1064" s="60" t="s">
        <v>1514</v>
      </c>
      <c r="C1064" s="60" t="s">
        <v>161</v>
      </c>
      <c r="D1064" s="60" t="s">
        <v>162</v>
      </c>
      <c r="E1064" s="53">
        <v>101</v>
      </c>
      <c r="F1064" s="60" t="s">
        <v>76</v>
      </c>
      <c r="G1064" s="60" t="s">
        <v>77</v>
      </c>
    </row>
    <row r="1065" spans="1:7" ht="12.75" customHeight="1" x14ac:dyDescent="0.3">
      <c r="A1065" s="54">
        <v>1802452009</v>
      </c>
      <c r="B1065" s="60" t="s">
        <v>1515</v>
      </c>
      <c r="C1065" s="60" t="s">
        <v>368</v>
      </c>
      <c r="D1065" s="60" t="s">
        <v>369</v>
      </c>
      <c r="E1065" s="53">
        <v>810</v>
      </c>
      <c r="F1065" s="60" t="s">
        <v>370</v>
      </c>
      <c r="G1065" s="60" t="s">
        <v>77</v>
      </c>
    </row>
    <row r="1066" spans="1:7" ht="12.75" customHeight="1" x14ac:dyDescent="0.3">
      <c r="A1066" s="54">
        <v>2904577349</v>
      </c>
      <c r="B1066" s="60" t="s">
        <v>1516</v>
      </c>
      <c r="C1066" s="60" t="s">
        <v>1218</v>
      </c>
      <c r="D1066" s="60" t="s">
        <v>1219</v>
      </c>
      <c r="E1066" s="53">
        <v>109</v>
      </c>
      <c r="F1066" s="60" t="s">
        <v>76</v>
      </c>
      <c r="G1066" s="60" t="s">
        <v>295</v>
      </c>
    </row>
    <row r="1067" spans="1:7" ht="12.75" customHeight="1" x14ac:dyDescent="0.3">
      <c r="A1067" s="54">
        <v>3010655319</v>
      </c>
      <c r="B1067" s="60" t="s">
        <v>1517</v>
      </c>
      <c r="C1067" s="60" t="s">
        <v>630</v>
      </c>
      <c r="D1067" s="60" t="s">
        <v>631</v>
      </c>
      <c r="E1067" s="53">
        <v>765</v>
      </c>
      <c r="F1067" s="60" t="s">
        <v>632</v>
      </c>
      <c r="G1067" s="60" t="s">
        <v>77</v>
      </c>
    </row>
    <row r="1068" spans="1:7" ht="12.75" customHeight="1" x14ac:dyDescent="0.3">
      <c r="A1068" s="54">
        <v>2607472159</v>
      </c>
      <c r="B1068" s="60" t="s">
        <v>1518</v>
      </c>
      <c r="C1068" s="60" t="s">
        <v>309</v>
      </c>
      <c r="D1068" s="60" t="s">
        <v>84</v>
      </c>
      <c r="E1068" s="53">
        <v>101</v>
      </c>
      <c r="F1068" s="60" t="s">
        <v>76</v>
      </c>
      <c r="G1068" s="60" t="s">
        <v>77</v>
      </c>
    </row>
    <row r="1069" spans="1:7" ht="12.75" customHeight="1" x14ac:dyDescent="0.3">
      <c r="A1069" s="54">
        <v>1105512079</v>
      </c>
      <c r="B1069" s="60" t="s">
        <v>1519</v>
      </c>
      <c r="C1069" s="60" t="s">
        <v>139</v>
      </c>
      <c r="D1069" s="60" t="s">
        <v>140</v>
      </c>
      <c r="E1069" s="53">
        <v>400</v>
      </c>
      <c r="F1069" s="60" t="s">
        <v>141</v>
      </c>
      <c r="G1069" s="60" t="s">
        <v>77</v>
      </c>
    </row>
    <row r="1070" spans="1:7" ht="12.75" customHeight="1" x14ac:dyDescent="0.3">
      <c r="A1070" s="54">
        <v>3004577899</v>
      </c>
      <c r="B1070" s="60" t="s">
        <v>1520</v>
      </c>
      <c r="C1070" s="60" t="s">
        <v>236</v>
      </c>
      <c r="D1070" s="60" t="s">
        <v>237</v>
      </c>
      <c r="E1070" s="53">
        <v>550</v>
      </c>
      <c r="F1070" s="60" t="s">
        <v>238</v>
      </c>
      <c r="G1070" s="60" t="s">
        <v>77</v>
      </c>
    </row>
    <row r="1071" spans="1:7" ht="12.75" customHeight="1" x14ac:dyDescent="0.3">
      <c r="A1071" s="54">
        <v>810604609</v>
      </c>
      <c r="B1071" s="60" t="s">
        <v>1521</v>
      </c>
      <c r="C1071" s="60" t="s">
        <v>1099</v>
      </c>
      <c r="D1071" s="60" t="s">
        <v>1100</v>
      </c>
      <c r="E1071" s="53">
        <v>110</v>
      </c>
      <c r="F1071" s="60" t="s">
        <v>76</v>
      </c>
      <c r="G1071" s="60" t="s">
        <v>77</v>
      </c>
    </row>
    <row r="1072" spans="1:7" ht="12.75" customHeight="1" x14ac:dyDescent="0.3">
      <c r="A1072" s="54">
        <v>1411513559</v>
      </c>
      <c r="B1072" s="60" t="s">
        <v>1522</v>
      </c>
      <c r="C1072" s="60" t="s">
        <v>335</v>
      </c>
      <c r="D1072" s="60" t="s">
        <v>84</v>
      </c>
      <c r="E1072" s="53">
        <v>101</v>
      </c>
      <c r="F1072" s="60" t="s">
        <v>76</v>
      </c>
      <c r="G1072" s="60" t="s">
        <v>77</v>
      </c>
    </row>
    <row r="1073" spans="1:7" ht="12.75" customHeight="1" x14ac:dyDescent="0.3">
      <c r="A1073" s="54">
        <v>2508654819</v>
      </c>
      <c r="B1073" s="60" t="s">
        <v>1523</v>
      </c>
      <c r="C1073" s="60" t="s">
        <v>274</v>
      </c>
      <c r="D1073" s="60" t="s">
        <v>275</v>
      </c>
      <c r="E1073" s="53">
        <v>109</v>
      </c>
      <c r="F1073" s="60" t="s">
        <v>76</v>
      </c>
      <c r="G1073" s="60" t="s">
        <v>77</v>
      </c>
    </row>
    <row r="1074" spans="1:7" ht="12.75" customHeight="1" x14ac:dyDescent="0.3">
      <c r="A1074" s="54">
        <v>2506744739</v>
      </c>
      <c r="B1074" s="60" t="s">
        <v>1524</v>
      </c>
      <c r="C1074" s="60" t="s">
        <v>164</v>
      </c>
      <c r="D1074" s="60" t="s">
        <v>165</v>
      </c>
      <c r="E1074" s="53">
        <v>110</v>
      </c>
      <c r="F1074" s="60" t="s">
        <v>76</v>
      </c>
      <c r="G1074" s="60" t="s">
        <v>77</v>
      </c>
    </row>
    <row r="1075" spans="1:7" ht="12.75" customHeight="1" x14ac:dyDescent="0.3">
      <c r="A1075" s="54">
        <v>301834529</v>
      </c>
      <c r="B1075" s="60" t="s">
        <v>1525</v>
      </c>
      <c r="C1075" s="60" t="s">
        <v>341</v>
      </c>
      <c r="D1075" s="60" t="s">
        <v>342</v>
      </c>
      <c r="E1075" s="53">
        <v>220</v>
      </c>
      <c r="F1075" s="60" t="s">
        <v>176</v>
      </c>
      <c r="G1075" s="60" t="s">
        <v>77</v>
      </c>
    </row>
    <row r="1076" spans="1:7" ht="12.75" customHeight="1" x14ac:dyDescent="0.3">
      <c r="A1076" s="54">
        <v>403655249</v>
      </c>
      <c r="B1076" s="60" t="s">
        <v>1526</v>
      </c>
      <c r="C1076" s="60" t="s">
        <v>435</v>
      </c>
      <c r="D1076" s="60" t="s">
        <v>436</v>
      </c>
      <c r="E1076" s="53">
        <v>104</v>
      </c>
      <c r="F1076" s="60" t="s">
        <v>76</v>
      </c>
      <c r="G1076" s="60" t="s">
        <v>295</v>
      </c>
    </row>
    <row r="1077" spans="1:7" ht="12.75" customHeight="1" x14ac:dyDescent="0.3">
      <c r="A1077" s="54">
        <v>1810872849</v>
      </c>
      <c r="B1077" s="60" t="s">
        <v>1527</v>
      </c>
      <c r="C1077" s="60" t="s">
        <v>226</v>
      </c>
      <c r="D1077" s="60" t="s">
        <v>227</v>
      </c>
      <c r="E1077" s="53">
        <v>700</v>
      </c>
      <c r="F1077" s="60" t="s">
        <v>131</v>
      </c>
      <c r="G1077" s="60" t="s">
        <v>77</v>
      </c>
    </row>
    <row r="1078" spans="1:7" ht="12.75" customHeight="1" x14ac:dyDescent="0.3">
      <c r="A1078" s="54">
        <v>910584569</v>
      </c>
      <c r="B1078" s="60" t="s">
        <v>1528</v>
      </c>
      <c r="C1078" s="60" t="s">
        <v>203</v>
      </c>
      <c r="D1078" s="60" t="s">
        <v>84</v>
      </c>
      <c r="E1078" s="53">
        <v>101</v>
      </c>
      <c r="F1078" s="60" t="s">
        <v>76</v>
      </c>
      <c r="G1078" s="60" t="s">
        <v>77</v>
      </c>
    </row>
    <row r="1079" spans="1:7" ht="12.75" customHeight="1" x14ac:dyDescent="0.3">
      <c r="A1079" s="54">
        <v>708517099</v>
      </c>
      <c r="B1079" s="60" t="s">
        <v>1529</v>
      </c>
      <c r="C1079" s="60" t="s">
        <v>630</v>
      </c>
      <c r="D1079" s="60" t="s">
        <v>631</v>
      </c>
      <c r="E1079" s="53">
        <v>765</v>
      </c>
      <c r="F1079" s="60" t="s">
        <v>632</v>
      </c>
      <c r="G1079" s="60" t="s">
        <v>77</v>
      </c>
    </row>
    <row r="1080" spans="1:7" ht="12.75" customHeight="1" x14ac:dyDescent="0.3">
      <c r="A1080" s="54">
        <v>1710517119</v>
      </c>
      <c r="B1080" s="60" t="s">
        <v>1530</v>
      </c>
      <c r="C1080" s="60" t="s">
        <v>278</v>
      </c>
      <c r="D1080" s="60" t="s">
        <v>75</v>
      </c>
      <c r="E1080" s="53">
        <v>108</v>
      </c>
      <c r="F1080" s="60" t="s">
        <v>76</v>
      </c>
      <c r="G1080" s="60" t="s">
        <v>77</v>
      </c>
    </row>
    <row r="1081" spans="1:7" ht="12.75" customHeight="1" x14ac:dyDescent="0.3">
      <c r="A1081" s="54">
        <v>1409647519</v>
      </c>
      <c r="B1081" s="60" t="s">
        <v>1531</v>
      </c>
      <c r="C1081" s="60" t="s">
        <v>372</v>
      </c>
      <c r="D1081" s="60" t="s">
        <v>84</v>
      </c>
      <c r="E1081" s="53">
        <v>101</v>
      </c>
      <c r="F1081" s="60" t="s">
        <v>76</v>
      </c>
      <c r="G1081" s="60" t="s">
        <v>77</v>
      </c>
    </row>
    <row r="1082" spans="1:7" ht="12.75" customHeight="1" x14ac:dyDescent="0.3">
      <c r="A1082" s="54">
        <v>907604679</v>
      </c>
      <c r="B1082" s="60" t="s">
        <v>1532</v>
      </c>
      <c r="C1082" s="60" t="s">
        <v>307</v>
      </c>
      <c r="D1082" s="60" t="s">
        <v>165</v>
      </c>
      <c r="E1082" s="53">
        <v>110</v>
      </c>
      <c r="F1082" s="60" t="s">
        <v>76</v>
      </c>
      <c r="G1082" s="60" t="s">
        <v>77</v>
      </c>
    </row>
    <row r="1083" spans="1:7" ht="12.75" customHeight="1" x14ac:dyDescent="0.3">
      <c r="A1083" s="54">
        <v>2608537599</v>
      </c>
      <c r="B1083" s="60" t="s">
        <v>1533</v>
      </c>
      <c r="C1083" s="60" t="s">
        <v>152</v>
      </c>
      <c r="D1083" s="60" t="s">
        <v>84</v>
      </c>
      <c r="E1083" s="53">
        <v>101</v>
      </c>
      <c r="F1083" s="60" t="s">
        <v>76</v>
      </c>
      <c r="G1083" s="60" t="s">
        <v>77</v>
      </c>
    </row>
    <row r="1084" spans="1:7" ht="12.75" customHeight="1" x14ac:dyDescent="0.3">
      <c r="A1084" s="54">
        <v>2109544069</v>
      </c>
      <c r="B1084" s="60" t="s">
        <v>1534</v>
      </c>
      <c r="C1084" s="60" t="s">
        <v>148</v>
      </c>
      <c r="D1084" s="60" t="s">
        <v>149</v>
      </c>
      <c r="E1084" s="53">
        <v>170</v>
      </c>
      <c r="F1084" s="60" t="s">
        <v>150</v>
      </c>
      <c r="G1084" s="60" t="s">
        <v>77</v>
      </c>
    </row>
    <row r="1085" spans="1:7" ht="12.75" customHeight="1" x14ac:dyDescent="0.3">
      <c r="A1085" s="54">
        <v>1304634529</v>
      </c>
      <c r="B1085" s="60" t="s">
        <v>1535</v>
      </c>
      <c r="C1085" s="60" t="s">
        <v>307</v>
      </c>
      <c r="D1085" s="60" t="s">
        <v>165</v>
      </c>
      <c r="E1085" s="53">
        <v>110</v>
      </c>
      <c r="F1085" s="60" t="s">
        <v>76</v>
      </c>
      <c r="G1085" s="60" t="s">
        <v>77</v>
      </c>
    </row>
    <row r="1086" spans="1:7" ht="12.75" customHeight="1" x14ac:dyDescent="0.3">
      <c r="A1086" s="54">
        <v>2005473499</v>
      </c>
      <c r="B1086" s="60" t="s">
        <v>1536</v>
      </c>
      <c r="C1086" s="60" t="s">
        <v>589</v>
      </c>
      <c r="D1086" s="60" t="s">
        <v>590</v>
      </c>
      <c r="E1086" s="53">
        <v>110</v>
      </c>
      <c r="F1086" s="60" t="s">
        <v>76</v>
      </c>
      <c r="G1086" s="60" t="s">
        <v>77</v>
      </c>
    </row>
    <row r="1087" spans="1:7" ht="12.75" customHeight="1" x14ac:dyDescent="0.3">
      <c r="A1087" s="54">
        <v>1109725989</v>
      </c>
      <c r="B1087" s="60" t="s">
        <v>1537</v>
      </c>
      <c r="C1087" s="60" t="s">
        <v>307</v>
      </c>
      <c r="D1087" s="60" t="s">
        <v>165</v>
      </c>
      <c r="E1087" s="53">
        <v>110</v>
      </c>
      <c r="F1087" s="60" t="s">
        <v>76</v>
      </c>
      <c r="G1087" s="60" t="s">
        <v>77</v>
      </c>
    </row>
    <row r="1088" spans="1:7" ht="12.75" customHeight="1" x14ac:dyDescent="0.3">
      <c r="A1088" s="54">
        <v>1904653819</v>
      </c>
      <c r="B1088" s="60" t="s">
        <v>1538</v>
      </c>
      <c r="C1088" s="60" t="s">
        <v>372</v>
      </c>
      <c r="D1088" s="60" t="s">
        <v>84</v>
      </c>
      <c r="E1088" s="53">
        <v>101</v>
      </c>
      <c r="F1088" s="60" t="s">
        <v>76</v>
      </c>
      <c r="G1088" s="60" t="s">
        <v>77</v>
      </c>
    </row>
    <row r="1089" spans="1:7" ht="12.75" customHeight="1" x14ac:dyDescent="0.3">
      <c r="A1089" s="54">
        <v>1906653059</v>
      </c>
      <c r="B1089" s="60" t="s">
        <v>1539</v>
      </c>
      <c r="C1089" s="60" t="s">
        <v>1256</v>
      </c>
      <c r="D1089" s="60" t="s">
        <v>1257</v>
      </c>
      <c r="E1089" s="53">
        <v>104</v>
      </c>
      <c r="F1089" s="60" t="s">
        <v>76</v>
      </c>
      <c r="G1089" s="60" t="s">
        <v>77</v>
      </c>
    </row>
    <row r="1090" spans="1:7" ht="12.75" customHeight="1" x14ac:dyDescent="0.3">
      <c r="A1090" s="54">
        <v>510922369</v>
      </c>
      <c r="B1090" s="60" t="s">
        <v>1540</v>
      </c>
      <c r="C1090" s="60" t="s">
        <v>1074</v>
      </c>
      <c r="D1090" s="60" t="s">
        <v>84</v>
      </c>
      <c r="E1090" s="53">
        <v>101</v>
      </c>
      <c r="F1090" s="60" t="s">
        <v>76</v>
      </c>
      <c r="G1090" s="60" t="s">
        <v>77</v>
      </c>
    </row>
    <row r="1091" spans="1:7" ht="12.75" customHeight="1" x14ac:dyDescent="0.3">
      <c r="A1091" s="54">
        <v>807522539</v>
      </c>
      <c r="B1091" s="60" t="s">
        <v>1541</v>
      </c>
      <c r="C1091" s="60" t="s">
        <v>171</v>
      </c>
      <c r="D1091" s="60" t="s">
        <v>172</v>
      </c>
      <c r="E1091" s="53">
        <v>111</v>
      </c>
      <c r="F1091" s="60" t="s">
        <v>76</v>
      </c>
      <c r="G1091" s="60" t="s">
        <v>77</v>
      </c>
    </row>
    <row r="1092" spans="1:7" ht="12.75" customHeight="1" x14ac:dyDescent="0.3">
      <c r="A1092" s="54">
        <v>1712763229</v>
      </c>
      <c r="B1092" s="60" t="s">
        <v>1542</v>
      </c>
      <c r="C1092" s="60" t="s">
        <v>119</v>
      </c>
      <c r="D1092" s="60" t="s">
        <v>120</v>
      </c>
      <c r="E1092" s="53">
        <v>800</v>
      </c>
      <c r="F1092" s="60" t="s">
        <v>121</v>
      </c>
      <c r="G1092" s="60" t="s">
        <v>77</v>
      </c>
    </row>
    <row r="1093" spans="1:7" ht="12.75" customHeight="1" x14ac:dyDescent="0.3">
      <c r="A1093" s="54">
        <v>1401713019</v>
      </c>
      <c r="B1093" s="60" t="s">
        <v>1543</v>
      </c>
      <c r="C1093" s="60" t="s">
        <v>143</v>
      </c>
      <c r="D1093" s="60" t="s">
        <v>144</v>
      </c>
      <c r="E1093" s="53">
        <v>203</v>
      </c>
      <c r="F1093" s="60" t="s">
        <v>145</v>
      </c>
      <c r="G1093" s="60" t="s">
        <v>77</v>
      </c>
    </row>
    <row r="1094" spans="1:7" ht="12.75" customHeight="1" x14ac:dyDescent="0.3">
      <c r="A1094" s="54">
        <v>503603269</v>
      </c>
      <c r="B1094" s="60" t="s">
        <v>1544</v>
      </c>
      <c r="C1094" s="60" t="s">
        <v>1545</v>
      </c>
      <c r="D1094" s="60" t="s">
        <v>1546</v>
      </c>
      <c r="E1094" s="53">
        <v>370</v>
      </c>
      <c r="F1094" s="60" t="s">
        <v>1547</v>
      </c>
      <c r="G1094" s="60" t="s">
        <v>77</v>
      </c>
    </row>
    <row r="1095" spans="1:7" ht="12.75" customHeight="1" x14ac:dyDescent="0.3">
      <c r="A1095" s="54">
        <v>3108535349</v>
      </c>
      <c r="B1095" s="60" t="s">
        <v>1548</v>
      </c>
      <c r="C1095" s="60" t="s">
        <v>256</v>
      </c>
      <c r="D1095" s="60" t="s">
        <v>257</v>
      </c>
      <c r="E1095" s="53">
        <v>108</v>
      </c>
      <c r="F1095" s="60" t="s">
        <v>76</v>
      </c>
      <c r="G1095" s="60" t="s">
        <v>77</v>
      </c>
    </row>
    <row r="1096" spans="1:7" ht="12.75" customHeight="1" x14ac:dyDescent="0.3">
      <c r="A1096" s="54">
        <v>2706912349</v>
      </c>
      <c r="B1096" s="60" t="s">
        <v>1549</v>
      </c>
      <c r="C1096" s="60" t="s">
        <v>139</v>
      </c>
      <c r="D1096" s="60" t="s">
        <v>140</v>
      </c>
      <c r="E1096" s="53">
        <v>400</v>
      </c>
      <c r="F1096" s="60" t="s">
        <v>141</v>
      </c>
      <c r="G1096" s="60" t="s">
        <v>77</v>
      </c>
    </row>
    <row r="1097" spans="1:7" ht="12.75" customHeight="1" x14ac:dyDescent="0.3">
      <c r="A1097" s="54">
        <v>1406862559</v>
      </c>
      <c r="B1097" s="60" t="s">
        <v>1550</v>
      </c>
      <c r="C1097" s="60" t="s">
        <v>309</v>
      </c>
      <c r="D1097" s="60" t="s">
        <v>84</v>
      </c>
      <c r="E1097" s="53">
        <v>101</v>
      </c>
      <c r="F1097" s="60" t="s">
        <v>76</v>
      </c>
      <c r="G1097" s="60" t="s">
        <v>77</v>
      </c>
    </row>
    <row r="1098" spans="1:7" ht="12.75" customHeight="1" x14ac:dyDescent="0.3">
      <c r="A1098" s="54">
        <v>3112545029</v>
      </c>
      <c r="B1098" s="60" t="s">
        <v>1551</v>
      </c>
      <c r="C1098" s="60" t="s">
        <v>690</v>
      </c>
      <c r="D1098" s="60" t="s">
        <v>691</v>
      </c>
      <c r="E1098" s="53">
        <v>105</v>
      </c>
      <c r="F1098" s="60" t="s">
        <v>76</v>
      </c>
      <c r="G1098" s="60" t="s">
        <v>295</v>
      </c>
    </row>
    <row r="1099" spans="1:7" ht="12.75" customHeight="1" x14ac:dyDescent="0.3">
      <c r="A1099" s="54">
        <v>311545299</v>
      </c>
      <c r="B1099" s="60" t="s">
        <v>1552</v>
      </c>
      <c r="C1099" s="60" t="s">
        <v>331</v>
      </c>
      <c r="D1099" s="60" t="s">
        <v>84</v>
      </c>
      <c r="E1099" s="53">
        <v>101</v>
      </c>
      <c r="F1099" s="60" t="s">
        <v>76</v>
      </c>
      <c r="G1099" s="60" t="s">
        <v>77</v>
      </c>
    </row>
    <row r="1100" spans="1:7" ht="12.75" customHeight="1" x14ac:dyDescent="0.3">
      <c r="A1100" s="54">
        <v>1607673759</v>
      </c>
      <c r="B1100" s="60" t="s">
        <v>1553</v>
      </c>
      <c r="C1100" s="60" t="s">
        <v>152</v>
      </c>
      <c r="D1100" s="60" t="s">
        <v>84</v>
      </c>
      <c r="E1100" s="53">
        <v>101</v>
      </c>
      <c r="F1100" s="60" t="s">
        <v>76</v>
      </c>
      <c r="G1100" s="60" t="s">
        <v>77</v>
      </c>
    </row>
    <row r="1101" spans="1:7" ht="12.75" customHeight="1" x14ac:dyDescent="0.3">
      <c r="A1101" s="54">
        <v>2707942709</v>
      </c>
      <c r="B1101" s="60" t="s">
        <v>1554</v>
      </c>
      <c r="C1101" s="60" t="s">
        <v>323</v>
      </c>
      <c r="D1101" s="60" t="s">
        <v>324</v>
      </c>
      <c r="E1101" s="53">
        <v>101</v>
      </c>
      <c r="F1101" s="60" t="s">
        <v>76</v>
      </c>
      <c r="G1101" s="60" t="s">
        <v>77</v>
      </c>
    </row>
    <row r="1102" spans="1:7" ht="12.75" customHeight="1" x14ac:dyDescent="0.3">
      <c r="A1102" s="54">
        <v>612744999</v>
      </c>
      <c r="B1102" s="60" t="s">
        <v>1555</v>
      </c>
      <c r="C1102" s="60" t="s">
        <v>99</v>
      </c>
      <c r="D1102" s="60" t="s">
        <v>75</v>
      </c>
      <c r="E1102" s="53">
        <v>108</v>
      </c>
      <c r="F1102" s="60" t="s">
        <v>76</v>
      </c>
      <c r="G1102" s="60" t="s">
        <v>77</v>
      </c>
    </row>
    <row r="1103" spans="1:7" ht="12.75" customHeight="1" x14ac:dyDescent="0.3">
      <c r="A1103" s="54">
        <v>1409564149</v>
      </c>
      <c r="B1103" s="60" t="s">
        <v>1556</v>
      </c>
      <c r="C1103" s="60" t="s">
        <v>174</v>
      </c>
      <c r="D1103" s="60" t="s">
        <v>175</v>
      </c>
      <c r="E1103" s="53">
        <v>220</v>
      </c>
      <c r="F1103" s="60" t="s">
        <v>176</v>
      </c>
      <c r="G1103" s="60" t="s">
        <v>77</v>
      </c>
    </row>
    <row r="1104" spans="1:7" ht="12.75" customHeight="1" x14ac:dyDescent="0.3">
      <c r="A1104" s="54">
        <v>909535329</v>
      </c>
      <c r="B1104" s="60" t="s">
        <v>1557</v>
      </c>
      <c r="C1104" s="60" t="s">
        <v>314</v>
      </c>
      <c r="D1104" s="60" t="s">
        <v>315</v>
      </c>
      <c r="E1104" s="53">
        <v>300</v>
      </c>
      <c r="F1104" s="60" t="s">
        <v>316</v>
      </c>
      <c r="G1104" s="60" t="s">
        <v>77</v>
      </c>
    </row>
    <row r="1105" spans="1:8" ht="12.75" customHeight="1" x14ac:dyDescent="0.3">
      <c r="A1105" s="54">
        <v>2802553439</v>
      </c>
      <c r="B1105" s="60" t="s">
        <v>1558</v>
      </c>
      <c r="C1105" s="60" t="s">
        <v>184</v>
      </c>
      <c r="D1105" s="60" t="s">
        <v>185</v>
      </c>
      <c r="E1105" s="53">
        <v>270</v>
      </c>
      <c r="F1105" s="60" t="s">
        <v>88</v>
      </c>
      <c r="G1105" s="60" t="s">
        <v>77</v>
      </c>
    </row>
    <row r="1106" spans="1:8" ht="12.75" customHeight="1" x14ac:dyDescent="0.3">
      <c r="A1106" s="54">
        <v>703893209</v>
      </c>
      <c r="B1106" s="60" t="s">
        <v>1559</v>
      </c>
      <c r="C1106" s="60" t="s">
        <v>374</v>
      </c>
      <c r="D1106" s="60" t="s">
        <v>84</v>
      </c>
      <c r="E1106" s="53">
        <v>101</v>
      </c>
      <c r="F1106" s="60" t="s">
        <v>76</v>
      </c>
      <c r="G1106" s="60" t="s">
        <v>77</v>
      </c>
    </row>
    <row r="1107" spans="1:8" ht="12.75" customHeight="1" x14ac:dyDescent="0.3">
      <c r="A1107" s="54">
        <v>1601535719</v>
      </c>
      <c r="B1107" s="60" t="s">
        <v>1560</v>
      </c>
      <c r="C1107" s="60" t="s">
        <v>256</v>
      </c>
      <c r="D1107" s="60" t="s">
        <v>257</v>
      </c>
      <c r="E1107" s="53">
        <v>108</v>
      </c>
      <c r="F1107" s="60" t="s">
        <v>76</v>
      </c>
      <c r="G1107" s="60" t="s">
        <v>77</v>
      </c>
    </row>
    <row r="1108" spans="1:8" ht="12.75" customHeight="1" x14ac:dyDescent="0.3">
      <c r="A1108" s="54">
        <v>2903744059</v>
      </c>
      <c r="B1108" s="60" t="s">
        <v>1561</v>
      </c>
      <c r="C1108" s="60" t="s">
        <v>152</v>
      </c>
      <c r="D1108" s="60" t="s">
        <v>84</v>
      </c>
      <c r="E1108" s="53">
        <v>101</v>
      </c>
      <c r="F1108" s="60" t="s">
        <v>76</v>
      </c>
      <c r="G1108" s="60" t="s">
        <v>77</v>
      </c>
    </row>
    <row r="1109" spans="1:8" ht="12.75" customHeight="1" x14ac:dyDescent="0.3">
      <c r="A1109" s="54">
        <v>2810536989</v>
      </c>
      <c r="B1109" s="60" t="s">
        <v>1562</v>
      </c>
      <c r="C1109" s="60" t="s">
        <v>115</v>
      </c>
      <c r="D1109" s="60" t="s">
        <v>617</v>
      </c>
      <c r="E1109" s="53">
        <v>101</v>
      </c>
      <c r="F1109" s="60" t="s">
        <v>76</v>
      </c>
      <c r="G1109" s="60" t="s">
        <v>77</v>
      </c>
    </row>
    <row r="1110" spans="1:8" ht="12.75" customHeight="1" x14ac:dyDescent="0.3">
      <c r="A1110" s="54">
        <v>1205795259</v>
      </c>
      <c r="B1110" s="60" t="s">
        <v>1563</v>
      </c>
      <c r="C1110" s="60" t="s">
        <v>171</v>
      </c>
      <c r="D1110" s="60" t="s">
        <v>172</v>
      </c>
      <c r="E1110" s="53">
        <v>111</v>
      </c>
      <c r="F1110" s="60" t="s">
        <v>76</v>
      </c>
      <c r="G1110" s="60" t="s">
        <v>77</v>
      </c>
    </row>
    <row r="1111" spans="1:8" ht="12.75" customHeight="1" x14ac:dyDescent="0.3">
      <c r="A1111" s="54">
        <v>1703858109</v>
      </c>
      <c r="B1111" s="60" t="s">
        <v>1564</v>
      </c>
      <c r="C1111" s="60" t="s">
        <v>358</v>
      </c>
      <c r="D1111" s="60" t="s">
        <v>359</v>
      </c>
      <c r="E1111" s="53">
        <v>201</v>
      </c>
      <c r="F1111" s="60" t="s">
        <v>145</v>
      </c>
      <c r="G1111" s="60" t="s">
        <v>77</v>
      </c>
    </row>
    <row r="1112" spans="1:8" ht="12.75" customHeight="1" x14ac:dyDescent="0.3">
      <c r="A1112" s="54">
        <v>106793549</v>
      </c>
      <c r="B1112" s="60" t="s">
        <v>1565</v>
      </c>
      <c r="C1112" s="60" t="s">
        <v>112</v>
      </c>
      <c r="D1112" s="60" t="s">
        <v>113</v>
      </c>
      <c r="E1112" s="53">
        <v>103</v>
      </c>
      <c r="F1112" s="60" t="s">
        <v>76</v>
      </c>
      <c r="G1112" s="60" t="s">
        <v>77</v>
      </c>
      <c r="H1112" s="60"/>
    </row>
    <row r="1113" spans="1:8" ht="12.75" customHeight="1" x14ac:dyDescent="0.3">
      <c r="A1113" s="54">
        <v>2007684509</v>
      </c>
      <c r="B1113" s="60" t="s">
        <v>1566</v>
      </c>
      <c r="C1113" s="60" t="s">
        <v>301</v>
      </c>
      <c r="D1113" s="60" t="s">
        <v>75</v>
      </c>
      <c r="E1113" s="53">
        <v>108</v>
      </c>
      <c r="F1113" s="60" t="s">
        <v>76</v>
      </c>
      <c r="G1113" s="60" t="s">
        <v>77</v>
      </c>
    </row>
    <row r="1114" spans="1:8" ht="12.75" customHeight="1" x14ac:dyDescent="0.3">
      <c r="A1114" s="54">
        <v>1709472159</v>
      </c>
      <c r="B1114" s="60" t="s">
        <v>1567</v>
      </c>
      <c r="C1114" s="60" t="s">
        <v>1172</v>
      </c>
      <c r="D1114" s="60" t="s">
        <v>182</v>
      </c>
      <c r="E1114" s="53">
        <v>101</v>
      </c>
      <c r="F1114" s="60" t="s">
        <v>76</v>
      </c>
      <c r="G1114" s="60" t="s">
        <v>77</v>
      </c>
    </row>
    <row r="1115" spans="1:8" ht="12.75" customHeight="1" x14ac:dyDescent="0.3">
      <c r="A1115" s="54">
        <v>2907842209</v>
      </c>
      <c r="B1115" s="60" t="s">
        <v>1568</v>
      </c>
      <c r="C1115" s="60" t="s">
        <v>396</v>
      </c>
      <c r="D1115" s="60" t="s">
        <v>397</v>
      </c>
      <c r="E1115" s="53">
        <v>200</v>
      </c>
      <c r="F1115" s="60" t="s">
        <v>145</v>
      </c>
      <c r="G1115" s="60" t="s">
        <v>77</v>
      </c>
    </row>
    <row r="1116" spans="1:8" ht="12.75" customHeight="1" x14ac:dyDescent="0.3">
      <c r="A1116" s="54">
        <v>705573479</v>
      </c>
      <c r="B1116" s="60" t="s">
        <v>1569</v>
      </c>
      <c r="C1116" s="60" t="s">
        <v>1570</v>
      </c>
      <c r="D1116" s="60" t="s">
        <v>1571</v>
      </c>
      <c r="E1116" s="53">
        <v>105</v>
      </c>
      <c r="F1116" s="60" t="s">
        <v>76</v>
      </c>
      <c r="G1116" s="60" t="s">
        <v>77</v>
      </c>
    </row>
    <row r="1117" spans="1:8" ht="12.75" customHeight="1" x14ac:dyDescent="0.3">
      <c r="A1117" s="54">
        <v>2912775949</v>
      </c>
      <c r="B1117" s="60" t="s">
        <v>1572</v>
      </c>
      <c r="C1117" s="60" t="s">
        <v>231</v>
      </c>
      <c r="D1117" s="60" t="s">
        <v>232</v>
      </c>
      <c r="E1117" s="53">
        <v>210</v>
      </c>
      <c r="F1117" s="60" t="s">
        <v>233</v>
      </c>
      <c r="G1117" s="60" t="s">
        <v>77</v>
      </c>
    </row>
    <row r="1118" spans="1:8" ht="12.75" customHeight="1" x14ac:dyDescent="0.3">
      <c r="A1118" s="53">
        <v>2901852709</v>
      </c>
      <c r="B1118" s="60" t="s">
        <v>1573</v>
      </c>
      <c r="C1118" s="60" t="s">
        <v>791</v>
      </c>
      <c r="D1118" s="60" t="s">
        <v>792</v>
      </c>
      <c r="E1118" s="53">
        <v>810</v>
      </c>
      <c r="F1118" s="60" t="s">
        <v>370</v>
      </c>
      <c r="G1118" s="60" t="s">
        <v>77</v>
      </c>
    </row>
    <row r="1119" spans="1:8" ht="12.75" customHeight="1" x14ac:dyDescent="0.3">
      <c r="A1119" s="54">
        <v>406562949</v>
      </c>
      <c r="B1119" s="60" t="s">
        <v>1574</v>
      </c>
      <c r="C1119" s="60" t="s">
        <v>139</v>
      </c>
      <c r="D1119" s="60" t="s">
        <v>140</v>
      </c>
      <c r="E1119" s="53">
        <v>400</v>
      </c>
      <c r="F1119" s="60" t="s">
        <v>141</v>
      </c>
      <c r="G1119" s="60" t="s">
        <v>77</v>
      </c>
    </row>
    <row r="1120" spans="1:8" ht="12.75" customHeight="1" x14ac:dyDescent="0.3">
      <c r="A1120" s="54">
        <v>704594269</v>
      </c>
      <c r="B1120" s="60" t="s">
        <v>1575</v>
      </c>
      <c r="C1120" s="60" t="s">
        <v>105</v>
      </c>
      <c r="D1120" s="60" t="s">
        <v>106</v>
      </c>
      <c r="E1120" s="53">
        <v>600</v>
      </c>
      <c r="F1120" s="60" t="s">
        <v>107</v>
      </c>
      <c r="G1120" s="60" t="s">
        <v>77</v>
      </c>
    </row>
    <row r="1121" spans="1:7" ht="12.75" customHeight="1" x14ac:dyDescent="0.3">
      <c r="A1121" s="54">
        <v>1303595829</v>
      </c>
      <c r="B1121" s="60" t="s">
        <v>1576</v>
      </c>
      <c r="C1121" s="60" t="s">
        <v>236</v>
      </c>
      <c r="D1121" s="60" t="s">
        <v>237</v>
      </c>
      <c r="E1121" s="53">
        <v>550</v>
      </c>
      <c r="F1121" s="60" t="s">
        <v>238</v>
      </c>
      <c r="G1121" s="60" t="s">
        <v>77</v>
      </c>
    </row>
    <row r="1122" spans="1:7" ht="12.75" customHeight="1" x14ac:dyDescent="0.3">
      <c r="A1122" s="54">
        <v>1105592599</v>
      </c>
      <c r="B1122" s="60" t="s">
        <v>1577</v>
      </c>
      <c r="C1122" s="60" t="s">
        <v>1218</v>
      </c>
      <c r="D1122" s="60" t="s">
        <v>1219</v>
      </c>
      <c r="E1122" s="53">
        <v>109</v>
      </c>
      <c r="F1122" s="60" t="s">
        <v>76</v>
      </c>
      <c r="G1122" s="60" t="s">
        <v>295</v>
      </c>
    </row>
    <row r="1123" spans="1:7" ht="12.75" customHeight="1" x14ac:dyDescent="0.3">
      <c r="A1123" s="54">
        <v>2907473259</v>
      </c>
      <c r="B1123" s="60" t="s">
        <v>1578</v>
      </c>
      <c r="C1123" s="60" t="s">
        <v>1579</v>
      </c>
      <c r="D1123" s="60" t="s">
        <v>1580</v>
      </c>
      <c r="E1123" s="53">
        <v>108</v>
      </c>
      <c r="F1123" s="60" t="s">
        <v>76</v>
      </c>
      <c r="G1123" s="60" t="s">
        <v>77</v>
      </c>
    </row>
    <row r="1124" spans="1:7" ht="12.75" customHeight="1" x14ac:dyDescent="0.3">
      <c r="A1124" s="54">
        <v>411643019</v>
      </c>
      <c r="B1124" s="60" t="s">
        <v>1581</v>
      </c>
      <c r="C1124" s="60" t="s">
        <v>143</v>
      </c>
      <c r="D1124" s="60" t="s">
        <v>144</v>
      </c>
      <c r="E1124" s="53">
        <v>203</v>
      </c>
      <c r="F1124" s="60" t="s">
        <v>145</v>
      </c>
      <c r="G1124" s="60" t="s">
        <v>77</v>
      </c>
    </row>
    <row r="1125" spans="1:7" ht="12.75" customHeight="1" x14ac:dyDescent="0.3">
      <c r="A1125" s="54">
        <v>1708784269</v>
      </c>
      <c r="B1125" s="60" t="s">
        <v>1582</v>
      </c>
      <c r="C1125" s="60" t="s">
        <v>96</v>
      </c>
      <c r="D1125" s="60" t="s">
        <v>84</v>
      </c>
      <c r="E1125" s="53">
        <v>101</v>
      </c>
      <c r="F1125" s="60" t="s">
        <v>76</v>
      </c>
      <c r="G1125" s="60" t="s">
        <v>77</v>
      </c>
    </row>
    <row r="1126" spans="1:7" ht="12.75" customHeight="1" x14ac:dyDescent="0.3">
      <c r="A1126" s="65">
        <v>4702861139</v>
      </c>
      <c r="B1126" t="s">
        <v>1583</v>
      </c>
      <c r="C1126" t="s">
        <v>1584</v>
      </c>
      <c r="D1126" s="60" t="s">
        <v>1585</v>
      </c>
      <c r="E1126" s="53">
        <v>201</v>
      </c>
      <c r="F1126" s="60" t="s">
        <v>145</v>
      </c>
      <c r="G1126" s="60" t="s">
        <v>1586</v>
      </c>
    </row>
    <row r="1127" spans="1:7" ht="12.75" customHeight="1" x14ac:dyDescent="0.3">
      <c r="A1127">
        <v>6302042910</v>
      </c>
      <c r="B1127" s="66" t="s">
        <v>1587</v>
      </c>
      <c r="C1127" s="59" t="s">
        <v>1587</v>
      </c>
      <c r="D1127" s="59" t="s">
        <v>1588</v>
      </c>
      <c r="E1127" s="59">
        <v>201</v>
      </c>
      <c r="F1127" s="59" t="s">
        <v>224</v>
      </c>
      <c r="G1127" s="62"/>
    </row>
    <row r="1128" spans="1:7" ht="12.6" customHeight="1" x14ac:dyDescent="0.3">
      <c r="A1128">
        <v>6401032560</v>
      </c>
      <c r="B1128" t="s">
        <v>1589</v>
      </c>
      <c r="C1128" t="s">
        <v>1589</v>
      </c>
      <c r="D1128" s="60"/>
      <c r="E1128" s="53"/>
      <c r="F1128" s="60"/>
      <c r="G1128" s="62"/>
    </row>
    <row r="1129" spans="1:7" ht="12.6" customHeight="1" x14ac:dyDescent="0.3">
      <c r="A1129">
        <v>2009704709</v>
      </c>
      <c r="B1129" t="s">
        <v>454</v>
      </c>
      <c r="C1129" s="60" t="s">
        <v>1590</v>
      </c>
      <c r="D1129" s="60" t="s">
        <v>190</v>
      </c>
      <c r="E1129" s="53"/>
      <c r="F1129" s="60"/>
      <c r="G1129" s="62" t="s">
        <v>191</v>
      </c>
    </row>
    <row r="1130" spans="1:7" ht="12.6" customHeight="1" x14ac:dyDescent="0.3">
      <c r="A1130" s="54">
        <v>6606182520</v>
      </c>
      <c r="B1130" t="s">
        <v>1591</v>
      </c>
      <c r="C1130" s="60"/>
      <c r="D1130" s="60"/>
      <c r="E1130" s="53"/>
      <c r="F1130" s="60"/>
      <c r="G1130" s="62"/>
    </row>
    <row r="1131" spans="1:7" ht="12.6" customHeight="1" x14ac:dyDescent="0.3">
      <c r="A1131" s="54">
        <v>6503042840</v>
      </c>
      <c r="B1131" t="s">
        <v>1592</v>
      </c>
      <c r="C1131"/>
      <c r="D1131" s="60"/>
      <c r="E1131" s="53"/>
      <c r="F1131" s="60"/>
      <c r="G1131" s="62"/>
    </row>
    <row r="1132" spans="1:7" ht="12.75" customHeight="1" x14ac:dyDescent="0.3">
      <c r="A1132" s="54">
        <v>6403944479</v>
      </c>
      <c r="B1132" s="59" t="s">
        <v>1593</v>
      </c>
    </row>
    <row r="1133" spans="1:7" ht="12.75" customHeight="1" x14ac:dyDescent="0.3">
      <c r="A1133" s="65">
        <v>1604712989</v>
      </c>
      <c r="B1133" s="96" t="s">
        <v>1607</v>
      </c>
      <c r="C1133" s="96" t="s">
        <v>1608</v>
      </c>
      <c r="D1133" s="96" t="s">
        <v>539</v>
      </c>
      <c r="E1133" s="96">
        <v>101</v>
      </c>
      <c r="F1133" s="96" t="s">
        <v>76</v>
      </c>
      <c r="G1133" s="96" t="s">
        <v>89</v>
      </c>
    </row>
    <row r="1134" spans="1:7" ht="12.75" customHeight="1" x14ac:dyDescent="0.3">
      <c r="A1134">
        <v>1807744089</v>
      </c>
      <c r="B1134" s="60" t="s">
        <v>1609</v>
      </c>
      <c r="C1134" s="60" t="s">
        <v>372</v>
      </c>
      <c r="D1134" s="60" t="s">
        <v>182</v>
      </c>
      <c r="E1134" s="53">
        <v>102</v>
      </c>
      <c r="F1134" s="60" t="s">
        <v>76</v>
      </c>
      <c r="G1134" s="60" t="s">
        <v>1620</v>
      </c>
    </row>
    <row r="1135" spans="1:7" ht="12.75" customHeight="1" x14ac:dyDescent="0.3">
      <c r="A1135">
        <v>1607683479</v>
      </c>
      <c r="B1135" s="60" t="s">
        <v>1610</v>
      </c>
      <c r="C1135" s="60" t="s">
        <v>222</v>
      </c>
      <c r="D1135" s="60" t="s">
        <v>223</v>
      </c>
      <c r="E1135" s="53">
        <v>201</v>
      </c>
      <c r="F1135" s="60" t="s">
        <v>224</v>
      </c>
      <c r="G1135" s="60" t="s">
        <v>77</v>
      </c>
    </row>
    <row r="1136" spans="1:7" ht="12.75" customHeight="1" x14ac:dyDescent="0.3">
      <c r="A1136">
        <v>1611823039</v>
      </c>
      <c r="B1136" s="60" t="s">
        <v>1611</v>
      </c>
      <c r="C1136" s="60" t="s">
        <v>105</v>
      </c>
      <c r="D1136" s="60" t="s">
        <v>106</v>
      </c>
      <c r="E1136" s="53">
        <v>600</v>
      </c>
      <c r="F1136" s="60" t="s">
        <v>107</v>
      </c>
      <c r="G1136" s="60" t="s">
        <v>77</v>
      </c>
    </row>
    <row r="1137" spans="1:7" ht="12.75" customHeight="1" x14ac:dyDescent="0.3">
      <c r="A1137" s="54">
        <v>3004793089</v>
      </c>
      <c r="B1137" s="60" t="s">
        <v>1612</v>
      </c>
      <c r="C1137" s="60" t="s">
        <v>1616</v>
      </c>
      <c r="D1137" s="60" t="s">
        <v>539</v>
      </c>
      <c r="E1137" s="53">
        <v>101</v>
      </c>
      <c r="F1137" s="60" t="s">
        <v>76</v>
      </c>
      <c r="G1137" s="60" t="s">
        <v>77</v>
      </c>
    </row>
    <row r="1138" spans="1:7" ht="12.75" customHeight="1" x14ac:dyDescent="0.3">
      <c r="A1138" s="54">
        <v>6403944479</v>
      </c>
      <c r="B1138" s="60" t="s">
        <v>1613</v>
      </c>
      <c r="C1138" s="60" t="s">
        <v>1617</v>
      </c>
      <c r="D1138" s="60"/>
      <c r="E1138" s="53">
        <v>101</v>
      </c>
      <c r="F1138" s="60" t="s">
        <v>76</v>
      </c>
      <c r="G1138" s="60"/>
    </row>
    <row r="1139" spans="1:7" ht="12.75" customHeight="1" x14ac:dyDescent="0.3">
      <c r="A1139" s="54">
        <v>6709932809</v>
      </c>
      <c r="B1139" s="60" t="s">
        <v>1614</v>
      </c>
      <c r="C1139" s="60" t="s">
        <v>1614</v>
      </c>
      <c r="D1139" s="60" t="s">
        <v>1618</v>
      </c>
      <c r="E1139" s="53">
        <v>600</v>
      </c>
      <c r="F1139" s="60" t="s">
        <v>107</v>
      </c>
      <c r="G1139" s="60"/>
    </row>
    <row r="1140" spans="1:7" ht="12.75" customHeight="1" x14ac:dyDescent="0.3">
      <c r="A1140" s="65">
        <v>5009992849</v>
      </c>
      <c r="B1140" s="60" t="s">
        <v>1615</v>
      </c>
      <c r="C1140" s="60" t="s">
        <v>1615</v>
      </c>
      <c r="D1140" s="60" t="s">
        <v>1619</v>
      </c>
      <c r="E1140" s="53">
        <v>108</v>
      </c>
      <c r="F1140" s="60" t="s">
        <v>76</v>
      </c>
    </row>
    <row r="1141" spans="1:7" ht="12.75" customHeight="1" x14ac:dyDescent="0.3">
      <c r="A1141" s="65">
        <v>2304806489</v>
      </c>
      <c r="B1141" s="60" t="s">
        <v>1621</v>
      </c>
      <c r="C1141" s="60" t="s">
        <v>1622</v>
      </c>
      <c r="D1141" s="60" t="s">
        <v>84</v>
      </c>
      <c r="E1141" s="53">
        <v>101</v>
      </c>
      <c r="F1141" s="60" t="s">
        <v>76</v>
      </c>
      <c r="G1141" s="60" t="s">
        <v>77</v>
      </c>
    </row>
    <row r="1142" spans="1:7" ht="12.75" customHeight="1" x14ac:dyDescent="0.3">
      <c r="A1142">
        <v>1602754059</v>
      </c>
      <c r="B1142" t="s">
        <v>1624</v>
      </c>
      <c r="C1142" s="60" t="s">
        <v>105</v>
      </c>
      <c r="D1142" s="60" t="s">
        <v>106</v>
      </c>
      <c r="E1142" s="53">
        <v>600</v>
      </c>
      <c r="F1142" s="60" t="s">
        <v>107</v>
      </c>
      <c r="G1142" s="60" t="s">
        <v>77</v>
      </c>
    </row>
    <row r="1143" spans="1:7" ht="12.75" customHeight="1" x14ac:dyDescent="0.3">
      <c r="A1143" s="97">
        <v>306862339</v>
      </c>
      <c r="B1143" t="s">
        <v>1625</v>
      </c>
      <c r="C1143" t="s">
        <v>164</v>
      </c>
      <c r="D1143" t="s">
        <v>416</v>
      </c>
      <c r="E1143">
        <v>110</v>
      </c>
      <c r="F1143" t="s">
        <v>76</v>
      </c>
      <c r="G1143" s="60" t="s">
        <v>77</v>
      </c>
    </row>
    <row r="1144" spans="1:7" ht="12.75" customHeight="1" x14ac:dyDescent="0.3">
      <c r="A1144">
        <v>3006695149</v>
      </c>
      <c r="B1144" t="s">
        <v>1626</v>
      </c>
      <c r="C1144" t="s">
        <v>1627</v>
      </c>
      <c r="D1144" t="s">
        <v>1628</v>
      </c>
      <c r="E1144">
        <v>116</v>
      </c>
      <c r="F1144" t="s">
        <v>76</v>
      </c>
      <c r="G1144" t="s">
        <v>1629</v>
      </c>
    </row>
    <row r="1145" spans="1:7" ht="12.75" customHeight="1" x14ac:dyDescent="0.3">
      <c r="A1145">
        <v>5512800209</v>
      </c>
      <c r="B1145" t="s">
        <v>1630</v>
      </c>
      <c r="C1145" t="s">
        <v>1630</v>
      </c>
    </row>
  </sheetData>
  <sortState xmlns:xlrd2="http://schemas.microsoft.com/office/spreadsheetml/2017/richdata2" ref="A2:G1125">
    <sortCondition ref="B2:B112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2"/>
  <sheetViews>
    <sheetView workbookViewId="0">
      <selection sqref="A1:A2"/>
    </sheetView>
  </sheetViews>
  <sheetFormatPr defaultRowHeight="14.4" x14ac:dyDescent="0.3"/>
  <sheetData>
    <row r="1" spans="1:1" x14ac:dyDescent="0.3">
      <c r="A1" t="s">
        <v>63</v>
      </c>
    </row>
    <row r="2" spans="1:1" x14ac:dyDescent="0.3">
      <c r="A2" t="s">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04C41-C8F2-4136-A4AE-02935C1DDEC7}">
  <sheetPr codeName="Sheet1">
    <pageSetUpPr fitToPage="1"/>
  </sheetPr>
  <dimension ref="A1:M56"/>
  <sheetViews>
    <sheetView tabSelected="1" zoomScaleNormal="100" workbookViewId="0">
      <pane xSplit="1" ySplit="4" topLeftCell="B5" activePane="bottomRight" state="frozen"/>
      <selection pane="topRight" activeCell="B1" sqref="B1"/>
      <selection pane="bottomLeft" activeCell="A6" sqref="A6"/>
      <selection pane="bottomRight" activeCell="E8" sqref="E8"/>
    </sheetView>
  </sheetViews>
  <sheetFormatPr defaultRowHeight="14.4" x14ac:dyDescent="0.3"/>
  <cols>
    <col min="1" max="1" width="8.6640625" customWidth="1"/>
    <col min="2" max="2" width="27.44140625" customWidth="1"/>
    <col min="3" max="4" width="16.44140625" customWidth="1"/>
    <col min="5" max="5" width="34.33203125" customWidth="1"/>
    <col min="6" max="6" width="16.44140625" style="45" customWidth="1"/>
    <col min="7" max="7" width="17.88671875" customWidth="1"/>
    <col min="8" max="8" width="19.6640625" customWidth="1"/>
    <col min="9" max="12" width="16.44140625" customWidth="1"/>
    <col min="13" max="13" width="22.6640625" style="25" customWidth="1"/>
    <col min="14" max="14" width="9.109375" customWidth="1"/>
  </cols>
  <sheetData>
    <row r="1" spans="1:13" ht="30" customHeight="1" x14ac:dyDescent="0.3">
      <c r="A1" s="131"/>
      <c r="B1" s="132"/>
      <c r="C1" s="132"/>
      <c r="D1" s="132"/>
      <c r="E1" s="132"/>
      <c r="F1" s="132"/>
      <c r="G1" s="132"/>
      <c r="H1" s="132"/>
      <c r="I1" s="132"/>
      <c r="J1" s="132"/>
      <c r="K1" s="132"/>
      <c r="L1" s="132"/>
      <c r="M1" s="133"/>
    </row>
    <row r="2" spans="1:13" ht="18" x14ac:dyDescent="0.3">
      <c r="A2" s="134" t="s">
        <v>9</v>
      </c>
      <c r="B2" s="135"/>
      <c r="C2" s="135"/>
      <c r="D2" s="135"/>
      <c r="E2" s="135"/>
      <c r="F2" s="135"/>
      <c r="G2" s="135"/>
      <c r="H2" s="135"/>
      <c r="I2" s="135"/>
      <c r="J2" s="135"/>
      <c r="K2" s="135"/>
      <c r="L2" s="135"/>
      <c r="M2" s="136"/>
    </row>
    <row r="3" spans="1:13" ht="75" customHeight="1" x14ac:dyDescent="0.3">
      <c r="A3" s="11"/>
      <c r="B3" s="10" t="s">
        <v>10</v>
      </c>
      <c r="C3" s="24" t="s">
        <v>11</v>
      </c>
      <c r="D3" s="24" t="s">
        <v>12</v>
      </c>
      <c r="E3" s="24" t="s">
        <v>13</v>
      </c>
      <c r="F3" s="46" t="s">
        <v>1623</v>
      </c>
      <c r="G3" s="137" t="s">
        <v>14</v>
      </c>
      <c r="H3" s="139" t="s">
        <v>15</v>
      </c>
      <c r="I3" s="140"/>
      <c r="J3" s="141"/>
      <c r="K3" s="142" t="s">
        <v>16</v>
      </c>
      <c r="L3" s="143"/>
      <c r="M3" s="144" t="s">
        <v>17</v>
      </c>
    </row>
    <row r="4" spans="1:13" ht="140.4" customHeight="1" x14ac:dyDescent="0.3">
      <c r="A4" s="9"/>
      <c r="B4" s="37" t="s">
        <v>18</v>
      </c>
      <c r="C4" s="36" t="s">
        <v>19</v>
      </c>
      <c r="D4" s="36" t="s">
        <v>20</v>
      </c>
      <c r="E4" s="36" t="s">
        <v>19</v>
      </c>
      <c r="F4" s="47" t="s">
        <v>19</v>
      </c>
      <c r="G4" s="138"/>
      <c r="H4" s="8" t="s">
        <v>21</v>
      </c>
      <c r="I4" s="8" t="s">
        <v>22</v>
      </c>
      <c r="J4" s="8" t="s">
        <v>23</v>
      </c>
      <c r="K4" s="7" t="s">
        <v>24</v>
      </c>
      <c r="L4" s="6" t="s">
        <v>25</v>
      </c>
      <c r="M4" s="145"/>
    </row>
    <row r="5" spans="1:13" ht="34.950000000000003" customHeight="1" x14ac:dyDescent="0.3">
      <c r="A5" s="122" t="s">
        <v>26</v>
      </c>
      <c r="B5" s="105" t="s">
        <v>27</v>
      </c>
      <c r="C5" s="106"/>
      <c r="D5" s="106"/>
      <c r="E5" s="106"/>
      <c r="F5" s="106"/>
      <c r="G5" s="106"/>
      <c r="H5" s="106"/>
      <c r="I5" s="106"/>
      <c r="J5" s="106"/>
      <c r="K5" s="106"/>
      <c r="L5" s="106"/>
      <c r="M5" s="125"/>
    </row>
    <row r="6" spans="1:13" ht="15" customHeight="1" x14ac:dyDescent="0.3">
      <c r="A6" s="123"/>
      <c r="B6" s="43" t="str">
        <f>IFERROR(VLOOKUP($F6,Einstaklingar,2,FALSE),"")</f>
        <v>Ingunn Jónsdóttir</v>
      </c>
      <c r="C6" s="43" t="str">
        <f t="shared" ref="C6:C33" si="0">IFERROR(VLOOKUP($F6,Einstaklingar,6,FALSE),"")</f>
        <v>Reykjavík</v>
      </c>
      <c r="D6" s="43" t="str">
        <f>IF(F6="","","Ísland")</f>
        <v>Ísland</v>
      </c>
      <c r="E6" s="43" t="s">
        <v>1647</v>
      </c>
      <c r="F6" s="48">
        <f>IF(Sameina!A1=0,"",Sameina!A1)</f>
        <v>805762939</v>
      </c>
      <c r="G6" s="35"/>
      <c r="H6" s="35"/>
      <c r="I6" s="77">
        <f>_xlfn.XLOOKUP(F6,B_Ráðstefnur!A:A,B_Ráðstefnur!H:H,"")</f>
        <v>0</v>
      </c>
      <c r="J6" s="77">
        <f>_xlfn.XLOOKUP(F6,B_Ráðstefnur!A:A,B_Ráðstefnur!G:G,"")</f>
        <v>327800</v>
      </c>
      <c r="K6" s="77" t="str">
        <f>_xlfn.XLOOKUP(F6,B_Ráðgjafavinna!A:A,B_Ráðgjafavinna!E:E,"")</f>
        <v/>
      </c>
      <c r="L6" s="77" t="str">
        <f>_xlfn.XLOOKUP(F6,B_Ráðgjafavinna!A:A,B_Ráðgjafavinna!F:F,"")</f>
        <v/>
      </c>
      <c r="M6" s="78">
        <f>SUM(I6:L6)</f>
        <v>327800</v>
      </c>
    </row>
    <row r="7" spans="1:13" ht="15" customHeight="1" x14ac:dyDescent="0.3">
      <c r="A7" s="123"/>
      <c r="B7" s="43" t="s">
        <v>1624</v>
      </c>
      <c r="C7" s="43" t="s">
        <v>107</v>
      </c>
      <c r="D7" s="43" t="str">
        <f t="shared" ref="D7:D33" si="1">IF(F7="","","Ísland")</f>
        <v>Ísland</v>
      </c>
      <c r="E7" s="43" t="s">
        <v>105</v>
      </c>
      <c r="F7" s="48">
        <f>IF(Sameina!A2=0,"",Sameina!A2)</f>
        <v>1602754059</v>
      </c>
      <c r="G7" s="35"/>
      <c r="H7" s="35"/>
      <c r="I7" s="77">
        <f>_xlfn.XLOOKUP(F7,B_Ráðstefnur!A:A,B_Ráðstefnur!H:H,"")</f>
        <v>0</v>
      </c>
      <c r="J7" s="77">
        <f>_xlfn.XLOOKUP(F7,B_Ráðstefnur!A:A,B_Ráðstefnur!G:G,"")</f>
        <v>327800</v>
      </c>
      <c r="K7" s="77" t="str">
        <f>_xlfn.XLOOKUP(F7,B_Ráðgjafavinna!A:A,B_Ráðgjafavinna!E:E,"")</f>
        <v/>
      </c>
      <c r="L7" s="77" t="str">
        <f>_xlfn.XLOOKUP(F7,B_Ráðgjafavinna!A:A,B_Ráðgjafavinna!F:F,"")</f>
        <v/>
      </c>
      <c r="M7" s="78">
        <f t="shared" ref="M7:M25" si="2">SUM(I7:L7)</f>
        <v>327800</v>
      </c>
    </row>
    <row r="8" spans="1:13" ht="15" customHeight="1" x14ac:dyDescent="0.3">
      <c r="A8" s="123"/>
      <c r="B8" s="43" t="s">
        <v>1625</v>
      </c>
      <c r="C8" s="43" t="s">
        <v>76</v>
      </c>
      <c r="D8" s="43" t="str">
        <f t="shared" si="1"/>
        <v>Ísland</v>
      </c>
      <c r="E8" s="43" t="s">
        <v>301</v>
      </c>
      <c r="F8" s="48">
        <f>IF(Sameina!A3=0,"",Sameina!A3)</f>
        <v>306862339</v>
      </c>
      <c r="G8" s="35"/>
      <c r="H8" s="35"/>
      <c r="I8" s="77">
        <f>_xlfn.XLOOKUP(F8,B_Ráðstefnur!A:A,B_Ráðstefnur!H:H,"")</f>
        <v>165600</v>
      </c>
      <c r="J8" s="77">
        <f>_xlfn.XLOOKUP(F8,B_Ráðstefnur!A:A,B_Ráðstefnur!G:G,"")</f>
        <v>189300</v>
      </c>
      <c r="K8" s="77" t="str">
        <f>_xlfn.XLOOKUP(F8,B_Ráðgjafavinna!A:A,B_Ráðgjafavinna!E:E,"")</f>
        <v/>
      </c>
      <c r="L8" s="77" t="str">
        <f>_xlfn.XLOOKUP(F8,B_Ráðgjafavinna!A:A,B_Ráðgjafavinna!F:F,"")</f>
        <v/>
      </c>
      <c r="M8" s="78">
        <f t="shared" si="2"/>
        <v>354900</v>
      </c>
    </row>
    <row r="9" spans="1:13" ht="15" customHeight="1" x14ac:dyDescent="0.3">
      <c r="A9" s="123"/>
      <c r="B9" s="43" t="str">
        <f t="shared" ref="B9:B33" si="3">IFERROR(VLOOKUP($F9,Einstaklingar,2,FALSE),"")</f>
        <v>Björn Guðbjörnsson</v>
      </c>
      <c r="C9" s="43" t="str">
        <f t="shared" si="0"/>
        <v>Reykjavík</v>
      </c>
      <c r="D9" s="43" t="str">
        <f t="shared" si="1"/>
        <v>Ísland</v>
      </c>
      <c r="E9" s="43" t="str">
        <f t="shared" ref="E9:E33" si="4">IFERROR(VLOOKUP($F9,Einstaklingar,3,FALSE),"")</f>
        <v>Landspítali - gigtlækningar E7</v>
      </c>
      <c r="F9" s="48">
        <f>IF(Sameina!A4=0,"",Sameina!A4)</f>
        <v>1006554549</v>
      </c>
      <c r="G9" s="35"/>
      <c r="H9" s="35"/>
      <c r="I9" s="77">
        <f>_xlfn.XLOOKUP(F9,B_Ráðstefnur!A:A,B_Ráðstefnur!H:H,"")</f>
        <v>165600</v>
      </c>
      <c r="J9" s="77">
        <f>_xlfn.XLOOKUP(F9,B_Ráðstefnur!A:A,B_Ráðstefnur!G:G,"")</f>
        <v>189300</v>
      </c>
      <c r="K9" s="77" t="str">
        <f>_xlfn.XLOOKUP(F9,B_Ráðgjafavinna!A:A,B_Ráðgjafavinna!E:E,"")</f>
        <v/>
      </c>
      <c r="L9" s="77" t="str">
        <f>_xlfn.XLOOKUP(F9,B_Ráðgjafavinna!A:A,B_Ráðgjafavinna!F:F,"")</f>
        <v/>
      </c>
      <c r="M9" s="78">
        <f t="shared" si="2"/>
        <v>354900</v>
      </c>
    </row>
    <row r="10" spans="1:13" ht="15" customHeight="1" x14ac:dyDescent="0.3">
      <c r="A10" s="123"/>
      <c r="B10" s="43" t="str">
        <f t="shared" si="3"/>
        <v>Orri Ingþórsson</v>
      </c>
      <c r="C10" s="43" t="str">
        <f t="shared" si="0"/>
        <v>Akureyri</v>
      </c>
      <c r="D10" s="43" t="str">
        <f t="shared" si="1"/>
        <v>Ísland</v>
      </c>
      <c r="E10" s="43" t="str">
        <f t="shared" si="4"/>
        <v>Sjúkrahúsið á Akureyri</v>
      </c>
      <c r="F10" s="48">
        <f>IF(Sameina!A5=0,"",Sameina!A5)</f>
        <v>1510724109</v>
      </c>
      <c r="G10" s="35"/>
      <c r="H10" s="35"/>
      <c r="I10" s="77">
        <f>_xlfn.XLOOKUP(F10,B_Ráðstefnur!A:A,B_Ráðstefnur!H:H,"")</f>
        <v>71700</v>
      </c>
      <c r="J10" s="77">
        <f>_xlfn.XLOOKUP(F10,B_Ráðstefnur!A:A,B_Ráðstefnur!G:G,"")</f>
        <v>295800</v>
      </c>
      <c r="K10" s="77" t="str">
        <f>_xlfn.XLOOKUP(F10,B_Ráðgjafavinna!A:A,B_Ráðgjafavinna!E:E,"")</f>
        <v/>
      </c>
      <c r="L10" s="77" t="str">
        <f>_xlfn.XLOOKUP(F10,B_Ráðgjafavinna!A:A,B_Ráðgjafavinna!F:F,"")</f>
        <v/>
      </c>
      <c r="M10" s="78">
        <f t="shared" si="2"/>
        <v>367500</v>
      </c>
    </row>
    <row r="11" spans="1:13" ht="15" customHeight="1" x14ac:dyDescent="0.3">
      <c r="A11" s="123"/>
      <c r="B11" s="43" t="str">
        <f t="shared" si="3"/>
        <v/>
      </c>
      <c r="C11" s="43" t="str">
        <f t="shared" si="0"/>
        <v/>
      </c>
      <c r="D11" s="43" t="str">
        <f t="shared" si="1"/>
        <v/>
      </c>
      <c r="E11" s="43" t="str">
        <f t="shared" si="4"/>
        <v/>
      </c>
      <c r="F11" s="48" t="str">
        <f>IF(Sameina!A6=0,"",Sameina!A6)</f>
        <v/>
      </c>
      <c r="G11" s="35"/>
      <c r="H11" s="35"/>
      <c r="I11" s="77" t="str">
        <f>_xlfn.XLOOKUP(F11,B_Ráðstefnur!A:A,B_Ráðstefnur!H:H,"")</f>
        <v/>
      </c>
      <c r="J11" s="77" t="str">
        <f>_xlfn.XLOOKUP(F11,B_Ráðstefnur!A:A,B_Ráðstefnur!G:G,"")</f>
        <v/>
      </c>
      <c r="K11" s="77" t="str">
        <f>_xlfn.XLOOKUP(F11,B_Ráðgjafavinna!A:A,B_Ráðgjafavinna!E:E,"")</f>
        <v/>
      </c>
      <c r="L11" s="77" t="str">
        <f>_xlfn.XLOOKUP(F11,B_Ráðgjafavinna!A:A,B_Ráðgjafavinna!F:F,"")</f>
        <v/>
      </c>
      <c r="M11" s="78">
        <f t="shared" si="2"/>
        <v>0</v>
      </c>
    </row>
    <row r="12" spans="1:13" ht="15" customHeight="1" x14ac:dyDescent="0.3">
      <c r="A12" s="123"/>
      <c r="B12" s="43" t="str">
        <f t="shared" si="3"/>
        <v/>
      </c>
      <c r="C12" s="43" t="str">
        <f t="shared" si="0"/>
        <v/>
      </c>
      <c r="D12" s="43" t="str">
        <f t="shared" si="1"/>
        <v/>
      </c>
      <c r="E12" s="43" t="str">
        <f t="shared" si="4"/>
        <v/>
      </c>
      <c r="F12" s="48" t="str">
        <f>IF(Sameina!A7=0,"",Sameina!A7)</f>
        <v/>
      </c>
      <c r="G12" s="35"/>
      <c r="H12" s="35"/>
      <c r="I12" s="77" t="str">
        <f>_xlfn.XLOOKUP(F12,B_Ráðstefnur!A:A,B_Ráðstefnur!H:H,"")</f>
        <v/>
      </c>
      <c r="J12" s="77" t="str">
        <f>_xlfn.XLOOKUP(F12,B_Ráðstefnur!A:A,B_Ráðstefnur!G:G,"")</f>
        <v/>
      </c>
      <c r="K12" s="77" t="str">
        <f>_xlfn.XLOOKUP(F12,B_Ráðgjafavinna!A:A,B_Ráðgjafavinna!E:E,"")</f>
        <v/>
      </c>
      <c r="L12" s="77" t="str">
        <f>_xlfn.XLOOKUP(F12,B_Ráðgjafavinna!A:A,B_Ráðgjafavinna!F:F,"")</f>
        <v/>
      </c>
      <c r="M12" s="78">
        <f t="shared" si="2"/>
        <v>0</v>
      </c>
    </row>
    <row r="13" spans="1:13" ht="15" customHeight="1" x14ac:dyDescent="0.3">
      <c r="A13" s="123"/>
      <c r="B13" s="43" t="str">
        <f t="shared" si="3"/>
        <v/>
      </c>
      <c r="C13" s="43" t="str">
        <f t="shared" si="0"/>
        <v/>
      </c>
      <c r="D13" s="43" t="str">
        <f t="shared" si="1"/>
        <v/>
      </c>
      <c r="E13" s="43" t="str">
        <f>IFERROR(VLOOKUP($F13,Einstaklingar,3,FALSE),"")</f>
        <v/>
      </c>
      <c r="F13" s="48" t="str">
        <f>IF(Sameina!A8=0,"",Sameina!A8)</f>
        <v/>
      </c>
      <c r="G13" s="35"/>
      <c r="H13" s="35"/>
      <c r="I13" s="77" t="str">
        <f>_xlfn.XLOOKUP(F13,B_Ráðstefnur!A:A,B_Ráðstefnur!H:H,"")</f>
        <v/>
      </c>
      <c r="J13" s="77" t="str">
        <f>_xlfn.XLOOKUP(F13,B_Ráðstefnur!A:A,B_Ráðstefnur!G:G,"")</f>
        <v/>
      </c>
      <c r="K13" s="77" t="str">
        <f>_xlfn.XLOOKUP(F13,B_Ráðgjafavinna!A:A,B_Ráðgjafavinna!E:E,"")</f>
        <v/>
      </c>
      <c r="L13" s="77" t="str">
        <f>_xlfn.XLOOKUP(F13,B_Ráðgjafavinna!A:A,B_Ráðgjafavinna!F:F,"")</f>
        <v/>
      </c>
      <c r="M13" s="78">
        <f t="shared" si="2"/>
        <v>0</v>
      </c>
    </row>
    <row r="14" spans="1:13" ht="15" customHeight="1" x14ac:dyDescent="0.3">
      <c r="A14" s="123"/>
      <c r="B14" s="43" t="str">
        <f t="shared" si="3"/>
        <v/>
      </c>
      <c r="C14" s="43" t="str">
        <f t="shared" si="0"/>
        <v/>
      </c>
      <c r="D14" s="43" t="str">
        <f t="shared" si="1"/>
        <v/>
      </c>
      <c r="E14" s="43" t="str">
        <f t="shared" si="4"/>
        <v/>
      </c>
      <c r="F14" s="48" t="str">
        <f>IF(Sameina!A9=0,"",Sameina!A9)</f>
        <v/>
      </c>
      <c r="G14" s="35"/>
      <c r="H14" s="35"/>
      <c r="I14" s="77" t="str">
        <f>_xlfn.XLOOKUP(F14,B_Ráðstefnur!A:A,B_Ráðstefnur!H:H,"")</f>
        <v/>
      </c>
      <c r="J14" s="77" t="str">
        <f>_xlfn.XLOOKUP(F14,B_Ráðstefnur!A:A,B_Ráðstefnur!G:G,"")</f>
        <v/>
      </c>
      <c r="K14" s="77" t="str">
        <f>_xlfn.XLOOKUP(F14,B_Ráðgjafavinna!A:A,B_Ráðgjafavinna!E:E,"")</f>
        <v/>
      </c>
      <c r="L14" s="77" t="str">
        <f>_xlfn.XLOOKUP(F14,B_Ráðgjafavinna!A:A,B_Ráðgjafavinna!F:F,"")</f>
        <v/>
      </c>
      <c r="M14" s="78">
        <f t="shared" si="2"/>
        <v>0</v>
      </c>
    </row>
    <row r="15" spans="1:13" ht="15" customHeight="1" x14ac:dyDescent="0.3">
      <c r="A15" s="123"/>
      <c r="B15" s="43" t="str">
        <f t="shared" si="3"/>
        <v/>
      </c>
      <c r="C15" s="43" t="str">
        <f t="shared" si="0"/>
        <v/>
      </c>
      <c r="D15" s="43" t="str">
        <f t="shared" si="1"/>
        <v/>
      </c>
      <c r="E15" s="43" t="str">
        <f t="shared" si="4"/>
        <v/>
      </c>
      <c r="F15" s="48" t="str">
        <f>IF(Sameina!A10=0,"",Sameina!A10)</f>
        <v/>
      </c>
      <c r="G15" s="35"/>
      <c r="H15" s="35"/>
      <c r="I15" s="77" t="str">
        <f>_xlfn.XLOOKUP(F15,B_Ráðstefnur!A:A,B_Ráðstefnur!H:H,"")</f>
        <v/>
      </c>
      <c r="J15" s="77" t="str">
        <f>_xlfn.XLOOKUP(F15,B_Ráðstefnur!A:A,B_Ráðstefnur!G:G,"")</f>
        <v/>
      </c>
      <c r="K15" s="77" t="str">
        <f>_xlfn.XLOOKUP(F15,B_Ráðgjafavinna!A:A,B_Ráðgjafavinna!E:E,"")</f>
        <v/>
      </c>
      <c r="L15" s="77" t="str">
        <f>_xlfn.XLOOKUP(F15,B_Ráðgjafavinna!A:A,B_Ráðgjafavinna!F:F,"")</f>
        <v/>
      </c>
      <c r="M15" s="78">
        <f t="shared" si="2"/>
        <v>0</v>
      </c>
    </row>
    <row r="16" spans="1:13" ht="15" customHeight="1" x14ac:dyDescent="0.3">
      <c r="A16" s="123"/>
      <c r="B16" s="43" t="str">
        <f t="shared" si="3"/>
        <v/>
      </c>
      <c r="C16" s="43" t="str">
        <f t="shared" si="0"/>
        <v/>
      </c>
      <c r="D16" s="43" t="str">
        <f t="shared" si="1"/>
        <v/>
      </c>
      <c r="E16" s="43" t="str">
        <f t="shared" si="4"/>
        <v/>
      </c>
      <c r="F16" s="48" t="str">
        <f>IF(Sameina!A11=0,"",Sameina!A11)</f>
        <v/>
      </c>
      <c r="G16" s="35"/>
      <c r="H16" s="35"/>
      <c r="I16" s="77" t="str">
        <f>_xlfn.XLOOKUP(F16,B_Ráðstefnur!A:A,B_Ráðstefnur!H:H,"")</f>
        <v/>
      </c>
      <c r="J16" s="77" t="str">
        <f>_xlfn.XLOOKUP(F16,B_Ráðstefnur!A:A,B_Ráðstefnur!G:G,"")</f>
        <v/>
      </c>
      <c r="K16" s="77" t="str">
        <f>_xlfn.XLOOKUP(F16,B_Ráðgjafavinna!A:A,B_Ráðgjafavinna!E:E,"")</f>
        <v/>
      </c>
      <c r="L16" s="77" t="str">
        <f>_xlfn.XLOOKUP(F16,B_Ráðgjafavinna!A:A,B_Ráðgjafavinna!F:F,"")</f>
        <v/>
      </c>
      <c r="M16" s="78">
        <f t="shared" si="2"/>
        <v>0</v>
      </c>
    </row>
    <row r="17" spans="1:13" ht="15" customHeight="1" x14ac:dyDescent="0.3">
      <c r="A17" s="123"/>
      <c r="B17" s="43" t="str">
        <f t="shared" si="3"/>
        <v/>
      </c>
      <c r="C17" s="43" t="str">
        <f t="shared" si="0"/>
        <v/>
      </c>
      <c r="D17" s="43" t="str">
        <f t="shared" si="1"/>
        <v/>
      </c>
      <c r="E17" s="43" t="str">
        <f t="shared" si="4"/>
        <v/>
      </c>
      <c r="F17" s="48" t="str">
        <f>IF(Sameina!A12=0,"",Sameina!A12)</f>
        <v/>
      </c>
      <c r="G17" s="35"/>
      <c r="H17" s="35"/>
      <c r="I17" s="77" t="str">
        <f>_xlfn.XLOOKUP(F17,B_Ráðstefnur!A:A,B_Ráðstefnur!H:H,"")</f>
        <v/>
      </c>
      <c r="J17" s="77" t="str">
        <f>_xlfn.XLOOKUP(F17,B_Ráðstefnur!A:A,B_Ráðstefnur!G:G,"")</f>
        <v/>
      </c>
      <c r="K17" s="77" t="str">
        <f>_xlfn.XLOOKUP(F17,B_Ráðgjafavinna!A:A,B_Ráðgjafavinna!E:E,"")</f>
        <v/>
      </c>
      <c r="L17" s="77" t="str">
        <f>_xlfn.XLOOKUP(F17,B_Ráðgjafavinna!A:A,B_Ráðgjafavinna!F:F,"")</f>
        <v/>
      </c>
      <c r="M17" s="78">
        <f t="shared" si="2"/>
        <v>0</v>
      </c>
    </row>
    <row r="18" spans="1:13" ht="15" customHeight="1" x14ac:dyDescent="0.3">
      <c r="A18" s="123"/>
      <c r="B18" s="43" t="str">
        <f t="shared" si="3"/>
        <v/>
      </c>
      <c r="C18" s="43" t="str">
        <f t="shared" si="0"/>
        <v/>
      </c>
      <c r="D18" s="43" t="str">
        <f t="shared" si="1"/>
        <v/>
      </c>
      <c r="E18" s="43" t="str">
        <f t="shared" si="4"/>
        <v/>
      </c>
      <c r="F18" s="48" t="str">
        <f>IF(Sameina!A13=0,"",Sameina!A13)</f>
        <v/>
      </c>
      <c r="G18" s="35"/>
      <c r="H18" s="35"/>
      <c r="I18" s="77" t="str">
        <f>_xlfn.XLOOKUP(F18,B_Ráðstefnur!A:A,B_Ráðstefnur!H:H,"")</f>
        <v/>
      </c>
      <c r="J18" s="77" t="str">
        <f>_xlfn.XLOOKUP(F18,B_Ráðstefnur!A:A,B_Ráðstefnur!G:G,"")</f>
        <v/>
      </c>
      <c r="K18" s="77" t="str">
        <f>_xlfn.XLOOKUP(F18,B_Ráðgjafavinna!A:A,B_Ráðgjafavinna!E:E,"")</f>
        <v/>
      </c>
      <c r="L18" s="77" t="str">
        <f>_xlfn.XLOOKUP(F18,B_Ráðgjafavinna!A:A,B_Ráðgjafavinna!F:F,"")</f>
        <v/>
      </c>
      <c r="M18" s="78">
        <f t="shared" si="2"/>
        <v>0</v>
      </c>
    </row>
    <row r="19" spans="1:13" ht="15" customHeight="1" x14ac:dyDescent="0.3">
      <c r="A19" s="123"/>
      <c r="B19" s="43" t="str">
        <f t="shared" si="3"/>
        <v/>
      </c>
      <c r="C19" s="43" t="str">
        <f t="shared" si="0"/>
        <v/>
      </c>
      <c r="D19" s="43" t="str">
        <f t="shared" si="1"/>
        <v/>
      </c>
      <c r="E19" s="43" t="str">
        <f t="shared" si="4"/>
        <v/>
      </c>
      <c r="F19" s="48" t="str">
        <f>IF(Sameina!A14=0,"",Sameina!A14)</f>
        <v/>
      </c>
      <c r="G19" s="35"/>
      <c r="H19" s="35"/>
      <c r="I19" s="77" t="str">
        <f>_xlfn.XLOOKUP(F19,B_Ráðstefnur!A:A,B_Ráðstefnur!H:H,"")</f>
        <v/>
      </c>
      <c r="J19" s="77" t="str">
        <f>_xlfn.XLOOKUP(F19,B_Ráðstefnur!A:A,B_Ráðstefnur!G:G,"")</f>
        <v/>
      </c>
      <c r="K19" s="77" t="str">
        <f>_xlfn.XLOOKUP(F19,B_Ráðgjafavinna!A:A,B_Ráðgjafavinna!E:E,"")</f>
        <v/>
      </c>
      <c r="L19" s="77" t="str">
        <f>_xlfn.XLOOKUP(F19,B_Ráðgjafavinna!A:A,B_Ráðgjafavinna!F:F,"")</f>
        <v/>
      </c>
      <c r="M19" s="78">
        <f t="shared" si="2"/>
        <v>0</v>
      </c>
    </row>
    <row r="20" spans="1:13" ht="15" customHeight="1" x14ac:dyDescent="0.3">
      <c r="A20" s="123"/>
      <c r="B20" s="43" t="str">
        <f t="shared" si="3"/>
        <v/>
      </c>
      <c r="C20" s="43" t="str">
        <f t="shared" si="0"/>
        <v/>
      </c>
      <c r="D20" s="43" t="str">
        <f t="shared" si="1"/>
        <v/>
      </c>
      <c r="E20" s="43" t="str">
        <f t="shared" si="4"/>
        <v/>
      </c>
      <c r="F20" s="48" t="str">
        <f>IF(Sameina!A15=0,"",Sameina!A15)</f>
        <v/>
      </c>
      <c r="G20" s="35"/>
      <c r="H20" s="35"/>
      <c r="I20" s="77" t="str">
        <f>_xlfn.XLOOKUP(F20,B_Ráðstefnur!A:A,B_Ráðstefnur!H:H,"")</f>
        <v/>
      </c>
      <c r="J20" s="77" t="str">
        <f>_xlfn.XLOOKUP(F20,B_Ráðstefnur!A:A,B_Ráðstefnur!G:G,"")</f>
        <v/>
      </c>
      <c r="K20" s="77" t="str">
        <f>_xlfn.XLOOKUP(F20,B_Ráðgjafavinna!A:A,B_Ráðgjafavinna!E:E,"")</f>
        <v/>
      </c>
      <c r="L20" s="77" t="str">
        <f>_xlfn.XLOOKUP(F20,B_Ráðgjafavinna!A:A,B_Ráðgjafavinna!F:F,"")</f>
        <v/>
      </c>
      <c r="M20" s="78">
        <f t="shared" si="2"/>
        <v>0</v>
      </c>
    </row>
    <row r="21" spans="1:13" ht="15" customHeight="1" x14ac:dyDescent="0.3">
      <c r="A21" s="123"/>
      <c r="B21" s="43" t="str">
        <f t="shared" si="3"/>
        <v/>
      </c>
      <c r="C21" s="43" t="str">
        <f t="shared" si="0"/>
        <v/>
      </c>
      <c r="D21" s="43" t="str">
        <f t="shared" si="1"/>
        <v/>
      </c>
      <c r="E21" s="43" t="str">
        <f t="shared" si="4"/>
        <v/>
      </c>
      <c r="F21" s="48" t="str">
        <f>IF(Sameina!A16=0,"",Sameina!A16)</f>
        <v/>
      </c>
      <c r="G21" s="35"/>
      <c r="H21" s="35"/>
      <c r="I21" s="77" t="str">
        <f>_xlfn.XLOOKUP(F21,B_Ráðstefnur!A:A,B_Ráðstefnur!H:H,"")</f>
        <v/>
      </c>
      <c r="J21" s="77" t="str">
        <f>_xlfn.XLOOKUP(F21,B_Ráðstefnur!A:A,B_Ráðstefnur!G:G,"")</f>
        <v/>
      </c>
      <c r="K21" s="77" t="str">
        <f>_xlfn.XLOOKUP(F21,B_Ráðgjafavinna!A:A,B_Ráðgjafavinna!E:E,"")</f>
        <v/>
      </c>
      <c r="L21" s="77" t="str">
        <f>_xlfn.XLOOKUP(F21,B_Ráðgjafavinna!A:A,B_Ráðgjafavinna!F:F,"")</f>
        <v/>
      </c>
      <c r="M21" s="78">
        <f t="shared" si="2"/>
        <v>0</v>
      </c>
    </row>
    <row r="22" spans="1:13" ht="15" customHeight="1" x14ac:dyDescent="0.3">
      <c r="A22" s="123"/>
      <c r="B22" s="43" t="str">
        <f t="shared" si="3"/>
        <v/>
      </c>
      <c r="C22" s="43" t="str">
        <f t="shared" si="0"/>
        <v/>
      </c>
      <c r="D22" s="43" t="str">
        <f t="shared" si="1"/>
        <v/>
      </c>
      <c r="E22" s="43" t="str">
        <f t="shared" si="4"/>
        <v/>
      </c>
      <c r="F22" s="48" t="str">
        <f>IF(Sameina!A17=0,"",Sameina!A17)</f>
        <v/>
      </c>
      <c r="G22" s="35"/>
      <c r="H22" s="35"/>
      <c r="I22" s="77" t="str">
        <f>_xlfn.XLOOKUP(F22,B_Ráðstefnur!A:A,B_Ráðstefnur!H:H,"")</f>
        <v/>
      </c>
      <c r="J22" s="77" t="str">
        <f>_xlfn.XLOOKUP(F22,B_Ráðstefnur!A:A,B_Ráðstefnur!G:G,"")</f>
        <v/>
      </c>
      <c r="K22" s="77" t="str">
        <f>_xlfn.XLOOKUP(F22,B_Ráðgjafavinna!A:A,B_Ráðgjafavinna!E:E,"")</f>
        <v/>
      </c>
      <c r="L22" s="77" t="str">
        <f>_xlfn.XLOOKUP(F22,B_Ráðgjafavinna!A:A,B_Ráðgjafavinna!F:F,"")</f>
        <v/>
      </c>
      <c r="M22" s="78">
        <f t="shared" si="2"/>
        <v>0</v>
      </c>
    </row>
    <row r="23" spans="1:13" ht="15" customHeight="1" x14ac:dyDescent="0.3">
      <c r="A23" s="123"/>
      <c r="B23" s="43" t="str">
        <f t="shared" si="3"/>
        <v/>
      </c>
      <c r="C23" s="43" t="str">
        <f t="shared" si="0"/>
        <v/>
      </c>
      <c r="D23" s="43" t="str">
        <f t="shared" si="1"/>
        <v/>
      </c>
      <c r="E23" s="43" t="str">
        <f t="shared" si="4"/>
        <v/>
      </c>
      <c r="F23" s="48" t="str">
        <f>IF(Sameina!A18=0,"",Sameina!A18)</f>
        <v/>
      </c>
      <c r="G23" s="35"/>
      <c r="H23" s="35"/>
      <c r="I23" s="77" t="str">
        <f>_xlfn.XLOOKUP(F23,B_Ráðstefnur!A:A,B_Ráðstefnur!H:H,"")</f>
        <v/>
      </c>
      <c r="J23" s="77" t="str">
        <f>_xlfn.XLOOKUP(F23,B_Ráðstefnur!A:A,B_Ráðstefnur!G:G,"")</f>
        <v/>
      </c>
      <c r="K23" s="77" t="str">
        <f>_xlfn.XLOOKUP(F23,B_Ráðgjafavinna!A:A,B_Ráðgjafavinna!E:E,"")</f>
        <v/>
      </c>
      <c r="L23" s="77" t="str">
        <f>_xlfn.XLOOKUP(F23,B_Ráðgjafavinna!A:A,B_Ráðgjafavinna!F:F,"")</f>
        <v/>
      </c>
      <c r="M23" s="78">
        <f t="shared" si="2"/>
        <v>0</v>
      </c>
    </row>
    <row r="24" spans="1:13" ht="15" customHeight="1" x14ac:dyDescent="0.3">
      <c r="A24" s="123"/>
      <c r="B24" s="43" t="str">
        <f t="shared" si="3"/>
        <v/>
      </c>
      <c r="C24" s="43" t="str">
        <f t="shared" si="0"/>
        <v/>
      </c>
      <c r="D24" s="43" t="str">
        <f t="shared" si="1"/>
        <v/>
      </c>
      <c r="E24" s="43" t="str">
        <f t="shared" si="4"/>
        <v/>
      </c>
      <c r="F24" s="48" t="str">
        <f>IF(Sameina!A19=0,"",Sameina!A19)</f>
        <v/>
      </c>
      <c r="G24" s="35"/>
      <c r="H24" s="35"/>
      <c r="I24" s="77" t="str">
        <f>_xlfn.XLOOKUP(F24,B_Ráðstefnur!A:A,B_Ráðstefnur!H:H,"")</f>
        <v/>
      </c>
      <c r="J24" s="77" t="str">
        <f>_xlfn.XLOOKUP(F24,B_Ráðstefnur!A:A,B_Ráðstefnur!G:G,"")</f>
        <v/>
      </c>
      <c r="K24" s="77" t="str">
        <f>_xlfn.XLOOKUP(F24,B_Ráðgjafavinna!A:A,B_Ráðgjafavinna!E:E,"")</f>
        <v/>
      </c>
      <c r="L24" s="77" t="str">
        <f>_xlfn.XLOOKUP(F24,B_Ráðgjafavinna!A:A,B_Ráðgjafavinna!F:F,"")</f>
        <v/>
      </c>
      <c r="M24" s="78">
        <f t="shared" si="2"/>
        <v>0</v>
      </c>
    </row>
    <row r="25" spans="1:13" ht="15" customHeight="1" x14ac:dyDescent="0.3">
      <c r="A25" s="123"/>
      <c r="B25" s="43" t="str">
        <f t="shared" si="3"/>
        <v/>
      </c>
      <c r="C25" s="43" t="str">
        <f t="shared" si="0"/>
        <v/>
      </c>
      <c r="D25" s="43" t="str">
        <f t="shared" si="1"/>
        <v/>
      </c>
      <c r="E25" s="43" t="str">
        <f t="shared" si="4"/>
        <v/>
      </c>
      <c r="F25" s="48" t="str">
        <f>IF(Sameina!A20=0,"",Sameina!A20)</f>
        <v/>
      </c>
      <c r="G25" s="35"/>
      <c r="H25" s="35"/>
      <c r="I25" s="77" t="str">
        <f>_xlfn.XLOOKUP(F25,B_Ráðstefnur!A:A,B_Ráðstefnur!H:H,"")</f>
        <v/>
      </c>
      <c r="J25" s="77" t="str">
        <f>_xlfn.XLOOKUP(F25,B_Ráðstefnur!A:A,B_Ráðstefnur!G:G,"")</f>
        <v/>
      </c>
      <c r="K25" s="77" t="str">
        <f>_xlfn.XLOOKUP(F25,B_Ráðgjafavinna!A:A,B_Ráðgjafavinna!E:E,"")</f>
        <v/>
      </c>
      <c r="L25" s="77" t="str">
        <f>_xlfn.XLOOKUP(F25,B_Ráðgjafavinna!A:A,B_Ráðgjafavinna!F:F,"")</f>
        <v/>
      </c>
      <c r="M25" s="78">
        <f t="shared" si="2"/>
        <v>0</v>
      </c>
    </row>
    <row r="26" spans="1:13" ht="15" customHeight="1" x14ac:dyDescent="0.3">
      <c r="A26" s="123"/>
      <c r="B26" s="43" t="str">
        <f t="shared" si="3"/>
        <v/>
      </c>
      <c r="C26" s="43" t="str">
        <f t="shared" si="0"/>
        <v/>
      </c>
      <c r="D26" s="43" t="str">
        <f t="shared" si="1"/>
        <v/>
      </c>
      <c r="E26" s="43" t="str">
        <f t="shared" si="4"/>
        <v/>
      </c>
      <c r="F26" s="48" t="str">
        <f>IF(Sameina!A21=0,"",Sameina!A21)</f>
        <v/>
      </c>
      <c r="G26" s="35"/>
      <c r="H26" s="35"/>
      <c r="I26" s="77" t="str">
        <f>_xlfn.XLOOKUP(F26,B_Ráðstefnur!A:A,B_Ráðstefnur!H:H,"")</f>
        <v/>
      </c>
      <c r="J26" s="77" t="str">
        <f>_xlfn.XLOOKUP(F26,B_Ráðstefnur!A:A,B_Ráðstefnur!G:G,"")</f>
        <v/>
      </c>
      <c r="K26" s="77" t="str">
        <f>_xlfn.XLOOKUP(F26,B_Ráðgjafavinna!A:A,B_Ráðgjafavinna!E:E,"")</f>
        <v/>
      </c>
      <c r="L26" s="77" t="str">
        <f>_xlfn.XLOOKUP(F26,B_Ráðgjafavinna!A:A,B_Ráðgjafavinna!F:F,"")</f>
        <v/>
      </c>
      <c r="M26" s="78">
        <f t="shared" ref="M26:M33" si="5">SUM(I26:L26)</f>
        <v>0</v>
      </c>
    </row>
    <row r="27" spans="1:13" ht="15" customHeight="1" x14ac:dyDescent="0.3">
      <c r="A27" s="123"/>
      <c r="B27" s="43" t="str">
        <f t="shared" si="3"/>
        <v/>
      </c>
      <c r="C27" s="43" t="str">
        <f t="shared" si="0"/>
        <v/>
      </c>
      <c r="D27" s="43" t="str">
        <f t="shared" si="1"/>
        <v/>
      </c>
      <c r="E27" s="43" t="str">
        <f t="shared" si="4"/>
        <v/>
      </c>
      <c r="F27" s="48" t="str">
        <f>IF(Sameina!A22=0,"",Sameina!A22)</f>
        <v/>
      </c>
      <c r="G27" s="35"/>
      <c r="H27" s="35"/>
      <c r="I27" s="77" t="str">
        <f>_xlfn.XLOOKUP(F27,B_Ráðstefnur!A:A,B_Ráðstefnur!H:H,"")</f>
        <v/>
      </c>
      <c r="J27" s="77" t="str">
        <f>_xlfn.XLOOKUP(F27,B_Ráðstefnur!A:A,B_Ráðstefnur!G:G,"")</f>
        <v/>
      </c>
      <c r="K27" s="77" t="str">
        <f>_xlfn.XLOOKUP(F27,B_Ráðgjafavinna!A:A,B_Ráðgjafavinna!E:E,"")</f>
        <v/>
      </c>
      <c r="L27" s="77" t="str">
        <f>_xlfn.XLOOKUP(F27,B_Ráðgjafavinna!A:A,B_Ráðgjafavinna!F:F,"")</f>
        <v/>
      </c>
      <c r="M27" s="78">
        <f t="shared" si="5"/>
        <v>0</v>
      </c>
    </row>
    <row r="28" spans="1:13" ht="15" customHeight="1" x14ac:dyDescent="0.3">
      <c r="A28" s="123"/>
      <c r="B28" s="43" t="str">
        <f t="shared" si="3"/>
        <v/>
      </c>
      <c r="C28" s="43" t="str">
        <f t="shared" si="0"/>
        <v/>
      </c>
      <c r="D28" s="43" t="str">
        <f t="shared" si="1"/>
        <v/>
      </c>
      <c r="E28" s="43" t="str">
        <f t="shared" si="4"/>
        <v/>
      </c>
      <c r="F28" s="48" t="str">
        <f>IF(Sameina!A23=0,"",Sameina!A23)</f>
        <v/>
      </c>
      <c r="G28" s="35"/>
      <c r="H28" s="35"/>
      <c r="I28" s="77" t="str">
        <f>_xlfn.XLOOKUP(F28,B_Ráðstefnur!A:A,B_Ráðstefnur!H:H,"")</f>
        <v/>
      </c>
      <c r="J28" s="77" t="str">
        <f>_xlfn.XLOOKUP(F28,B_Ráðstefnur!A:A,B_Ráðstefnur!G:G,"")</f>
        <v/>
      </c>
      <c r="K28" s="77" t="str">
        <f>_xlfn.XLOOKUP(F28,B_Ráðgjafavinna!A:A,B_Ráðgjafavinna!E:E,"")</f>
        <v/>
      </c>
      <c r="L28" s="77" t="str">
        <f>_xlfn.XLOOKUP(F28,B_Ráðgjafavinna!A:A,B_Ráðgjafavinna!F:F,"")</f>
        <v/>
      </c>
      <c r="M28" s="78">
        <f t="shared" si="5"/>
        <v>0</v>
      </c>
    </row>
    <row r="29" spans="1:13" ht="15" customHeight="1" x14ac:dyDescent="0.3">
      <c r="A29" s="123"/>
      <c r="B29" s="43" t="str">
        <f t="shared" si="3"/>
        <v/>
      </c>
      <c r="C29" s="43" t="str">
        <f t="shared" si="0"/>
        <v/>
      </c>
      <c r="D29" s="43" t="str">
        <f t="shared" si="1"/>
        <v/>
      </c>
      <c r="E29" s="43" t="str">
        <f t="shared" si="4"/>
        <v/>
      </c>
      <c r="F29" s="48" t="str">
        <f>IF(Sameina!A24=0,"",Sameina!A24)</f>
        <v/>
      </c>
      <c r="G29" s="35"/>
      <c r="H29" s="35"/>
      <c r="I29" s="77" t="str">
        <f>_xlfn.XLOOKUP(F29,B_Ráðstefnur!A:A,B_Ráðstefnur!H:H,"")</f>
        <v/>
      </c>
      <c r="J29" s="77" t="str">
        <f>_xlfn.XLOOKUP(F29,B_Ráðstefnur!A:A,B_Ráðstefnur!G:G,"")</f>
        <v/>
      </c>
      <c r="K29" s="77" t="str">
        <f>_xlfn.XLOOKUP(F29,B_Ráðgjafavinna!A:A,B_Ráðgjafavinna!E:E,"")</f>
        <v/>
      </c>
      <c r="L29" s="77" t="str">
        <f>_xlfn.XLOOKUP(F29,B_Ráðgjafavinna!A:A,B_Ráðgjafavinna!F:F,"")</f>
        <v/>
      </c>
      <c r="M29" s="78">
        <f t="shared" si="5"/>
        <v>0</v>
      </c>
    </row>
    <row r="30" spans="1:13" ht="15" customHeight="1" x14ac:dyDescent="0.3">
      <c r="A30" s="123"/>
      <c r="B30" s="43" t="str">
        <f t="shared" si="3"/>
        <v/>
      </c>
      <c r="C30" s="43" t="str">
        <f t="shared" si="0"/>
        <v/>
      </c>
      <c r="D30" s="43" t="str">
        <f t="shared" si="1"/>
        <v/>
      </c>
      <c r="E30" s="43" t="str">
        <f t="shared" si="4"/>
        <v/>
      </c>
      <c r="F30" s="48" t="str">
        <f>IF(Sameina!A25=0,"",Sameina!A25)</f>
        <v/>
      </c>
      <c r="G30" s="35"/>
      <c r="H30" s="35"/>
      <c r="I30" s="77" t="str">
        <f>_xlfn.XLOOKUP(F30,B_Ráðstefnur!A:A,B_Ráðstefnur!H:H,"")</f>
        <v/>
      </c>
      <c r="J30" s="77" t="str">
        <f>_xlfn.XLOOKUP(F30,B_Ráðstefnur!A:A,B_Ráðstefnur!G:G,"")</f>
        <v/>
      </c>
      <c r="K30" s="77" t="str">
        <f>_xlfn.XLOOKUP(F30,B_Ráðgjafavinna!A:A,B_Ráðgjafavinna!E:E,"")</f>
        <v/>
      </c>
      <c r="L30" s="77" t="str">
        <f>_xlfn.XLOOKUP(F30,B_Ráðgjafavinna!A:A,B_Ráðgjafavinna!F:F,"")</f>
        <v/>
      </c>
      <c r="M30" s="78">
        <f t="shared" si="5"/>
        <v>0</v>
      </c>
    </row>
    <row r="31" spans="1:13" ht="15" customHeight="1" x14ac:dyDescent="0.3">
      <c r="A31" s="123"/>
      <c r="B31" s="43" t="str">
        <f t="shared" si="3"/>
        <v/>
      </c>
      <c r="C31" s="43" t="str">
        <f t="shared" si="0"/>
        <v/>
      </c>
      <c r="D31" s="43" t="str">
        <f t="shared" si="1"/>
        <v/>
      </c>
      <c r="E31" s="43" t="str">
        <f t="shared" si="4"/>
        <v/>
      </c>
      <c r="F31" s="48" t="str">
        <f>IF(Sameina!A26=0,"",Sameina!A26)</f>
        <v/>
      </c>
      <c r="G31" s="35"/>
      <c r="H31" s="35"/>
      <c r="I31" s="77" t="str">
        <f>_xlfn.XLOOKUP(F31,B_Ráðstefnur!A:A,B_Ráðstefnur!H:H,"")</f>
        <v/>
      </c>
      <c r="J31" s="77" t="str">
        <f>_xlfn.XLOOKUP(F31,B_Ráðstefnur!A:A,B_Ráðstefnur!G:G,"")</f>
        <v/>
      </c>
      <c r="K31" s="77" t="str">
        <f>_xlfn.XLOOKUP(F31,B_Ráðgjafavinna!A:A,B_Ráðgjafavinna!E:E,"")</f>
        <v/>
      </c>
      <c r="L31" s="77" t="str">
        <f>_xlfn.XLOOKUP(F31,B_Ráðgjafavinna!A:A,B_Ráðgjafavinna!F:F,"")</f>
        <v/>
      </c>
      <c r="M31" s="78">
        <f t="shared" si="5"/>
        <v>0</v>
      </c>
    </row>
    <row r="32" spans="1:13" ht="15" customHeight="1" x14ac:dyDescent="0.3">
      <c r="A32" s="123"/>
      <c r="B32" s="43" t="str">
        <f t="shared" si="3"/>
        <v/>
      </c>
      <c r="C32" s="43" t="str">
        <f t="shared" si="0"/>
        <v/>
      </c>
      <c r="D32" s="43" t="str">
        <f t="shared" si="1"/>
        <v/>
      </c>
      <c r="E32" s="43" t="str">
        <f t="shared" si="4"/>
        <v/>
      </c>
      <c r="F32" s="48" t="str">
        <f>IF(Sameina!A27=0,"",Sameina!A27)</f>
        <v/>
      </c>
      <c r="G32" s="35"/>
      <c r="H32" s="35"/>
      <c r="I32" s="77" t="str">
        <f>_xlfn.XLOOKUP(F32,B_Ráðstefnur!A:A,B_Ráðstefnur!H:H,"")</f>
        <v/>
      </c>
      <c r="J32" s="77" t="str">
        <f>_xlfn.XLOOKUP(F32,B_Ráðstefnur!A:A,B_Ráðstefnur!G:G,"")</f>
        <v/>
      </c>
      <c r="K32" s="77" t="str">
        <f>_xlfn.XLOOKUP(F32,B_Ráðgjafavinna!A:A,B_Ráðgjafavinna!E:E,"")</f>
        <v/>
      </c>
      <c r="L32" s="77" t="str">
        <f>_xlfn.XLOOKUP(F32,B_Ráðgjafavinna!A:A,B_Ráðgjafavinna!F:F,"")</f>
        <v/>
      </c>
      <c r="M32" s="78">
        <f t="shared" si="5"/>
        <v>0</v>
      </c>
    </row>
    <row r="33" spans="1:13" ht="15" customHeight="1" x14ac:dyDescent="0.3">
      <c r="A33" s="123"/>
      <c r="B33" s="43" t="str">
        <f t="shared" si="3"/>
        <v/>
      </c>
      <c r="C33" s="43" t="str">
        <f t="shared" si="0"/>
        <v/>
      </c>
      <c r="D33" s="43" t="str">
        <f t="shared" si="1"/>
        <v/>
      </c>
      <c r="E33" s="43" t="str">
        <f t="shared" si="4"/>
        <v/>
      </c>
      <c r="F33" s="48" t="str">
        <f>IF(Sameina!A28=0,"",Sameina!A28)</f>
        <v/>
      </c>
      <c r="G33" s="35"/>
      <c r="H33" s="35"/>
      <c r="I33" s="77" t="str">
        <f>_xlfn.XLOOKUP(F33,B_Ráðstefnur!A:A,B_Ráðstefnur!H:H,"")</f>
        <v/>
      </c>
      <c r="J33" s="77" t="str">
        <f>_xlfn.XLOOKUP(F33,B_Ráðstefnur!A:A,B_Ráðstefnur!G:G,"")</f>
        <v/>
      </c>
      <c r="K33" s="77" t="str">
        <f>_xlfn.XLOOKUP(F33,B_Ráðgjafavinna!A:A,B_Ráðgjafavinna!E:E,"")</f>
        <v/>
      </c>
      <c r="L33" s="77" t="str">
        <f>_xlfn.XLOOKUP(F33,B_Ráðgjafavinna!A:A,B_Ráðgjafavinna!F:F,"")</f>
        <v/>
      </c>
      <c r="M33" s="78">
        <f t="shared" si="5"/>
        <v>0</v>
      </c>
    </row>
    <row r="34" spans="1:13" ht="35.4" customHeight="1" x14ac:dyDescent="0.3">
      <c r="A34" s="123"/>
      <c r="B34" s="109" t="s">
        <v>28</v>
      </c>
      <c r="C34" s="110"/>
      <c r="D34" s="110"/>
      <c r="E34" s="110"/>
      <c r="F34" s="110"/>
      <c r="G34" s="110"/>
      <c r="H34" s="110"/>
      <c r="I34" s="110"/>
      <c r="J34" s="110"/>
      <c r="K34" s="110"/>
      <c r="L34" s="110"/>
      <c r="M34" s="111"/>
    </row>
    <row r="35" spans="1:13" ht="35.4" customHeight="1" x14ac:dyDescent="0.3">
      <c r="A35" s="123"/>
      <c r="B35" s="112" t="s">
        <v>29</v>
      </c>
      <c r="C35" s="126"/>
      <c r="D35" s="126"/>
      <c r="E35" s="126"/>
      <c r="F35" s="126"/>
      <c r="G35" s="34"/>
      <c r="H35" s="34"/>
      <c r="I35" s="79">
        <f>C_Ráðstefnur!H53</f>
        <v>433100</v>
      </c>
      <c r="J35" s="79">
        <f>C_Ráðstefnur!G53</f>
        <v>1523000</v>
      </c>
      <c r="K35" s="79">
        <f>C_Ráðgjafavinna!E53</f>
        <v>29000</v>
      </c>
      <c r="L35" s="79">
        <f>C_Ráðgjafavinna!F53</f>
        <v>0</v>
      </c>
      <c r="M35" s="78">
        <f>SUM(I35:L35)</f>
        <v>1985100</v>
      </c>
    </row>
    <row r="36" spans="1:13" ht="35.4" customHeight="1" x14ac:dyDescent="0.3">
      <c r="A36" s="123"/>
      <c r="B36" s="127" t="s">
        <v>30</v>
      </c>
      <c r="C36" s="128"/>
      <c r="D36" s="128"/>
      <c r="E36" s="128"/>
      <c r="F36" s="129"/>
      <c r="G36" s="33"/>
      <c r="H36" s="33"/>
      <c r="I36" s="80">
        <f>A_Ráðstefnur!H56</f>
        <v>4</v>
      </c>
      <c r="J36" s="80">
        <f>A_Ráðstefnur!G56</f>
        <v>5</v>
      </c>
      <c r="K36" s="80">
        <f>A_Ráðgjafavinna!E56</f>
        <v>1</v>
      </c>
      <c r="L36" s="80">
        <f>A_Ráðgjafavinna!F56</f>
        <v>0</v>
      </c>
      <c r="M36" s="31" t="s">
        <v>31</v>
      </c>
    </row>
    <row r="37" spans="1:13" ht="35.4" customHeight="1" x14ac:dyDescent="0.3">
      <c r="A37" s="124"/>
      <c r="B37" s="130" t="s">
        <v>32</v>
      </c>
      <c r="C37" s="128"/>
      <c r="D37" s="128"/>
      <c r="E37" s="128"/>
      <c r="F37" s="129"/>
      <c r="G37" s="32"/>
      <c r="H37" s="39"/>
      <c r="I37" s="19">
        <f>A_Ráðstefnur!H57</f>
        <v>0.5714285714285714</v>
      </c>
      <c r="J37" s="19">
        <f>A_Ráðstefnur!G57</f>
        <v>0.5</v>
      </c>
      <c r="K37" s="19">
        <f>A_Ráðgjafavinna!E57</f>
        <v>1</v>
      </c>
      <c r="L37" s="19" t="e">
        <f>A_Ráðgjafavinna!F57</f>
        <v>#DIV/0!</v>
      </c>
      <c r="M37" s="30" t="s">
        <v>33</v>
      </c>
    </row>
    <row r="38" spans="1:13" ht="35.4" customHeight="1" x14ac:dyDescent="0.3">
      <c r="A38" s="103" t="s">
        <v>34</v>
      </c>
      <c r="B38" s="105" t="s">
        <v>35</v>
      </c>
      <c r="C38" s="106"/>
      <c r="D38" s="106"/>
      <c r="E38" s="106"/>
      <c r="F38" s="106"/>
      <c r="G38" s="107"/>
      <c r="H38" s="107"/>
      <c r="I38" s="107"/>
      <c r="J38" s="107"/>
      <c r="K38" s="107"/>
      <c r="L38" s="107"/>
      <c r="M38" s="108"/>
    </row>
    <row r="39" spans="1:13" ht="15.6" customHeight="1" x14ac:dyDescent="0.3">
      <c r="A39" s="104"/>
      <c r="B39" s="14" t="str">
        <f>B_HCO!A2</f>
        <v>Læknafélagið</v>
      </c>
      <c r="C39" s="43" t="str">
        <f>_xlfn.XLOOKUP(B39,Einstaklingar!C:C,Einstaklingar!F:F,"")</f>
        <v>Kópavogur</v>
      </c>
      <c r="D39" s="43" t="str">
        <f>IF(B39=0,"","Ísland")</f>
        <v>Ísland</v>
      </c>
      <c r="E39" s="43" t="str">
        <f>_xlfn.XLOOKUP(B39,Einstaklingar!C:C,Einstaklingar!D:D,"")</f>
        <v>Hlíðarsmári 8</v>
      </c>
      <c r="F39" s="49"/>
      <c r="G39" s="14">
        <f>_xlfn.XLOOKUP(B39,B_HCO!A:A,B_HCO!E:E,"")</f>
        <v>454000</v>
      </c>
      <c r="H39" s="14">
        <f>_xlfn.XLOOKUP(B39,B_HCO!A:A,B_HCO!F:F,"")</f>
        <v>0</v>
      </c>
      <c r="I39" s="40"/>
      <c r="J39" s="40"/>
      <c r="K39" s="40"/>
      <c r="L39" s="40"/>
      <c r="M39" s="38">
        <f>SUM(G39:H39)</f>
        <v>454000</v>
      </c>
    </row>
    <row r="40" spans="1:13" ht="35.25" customHeight="1" x14ac:dyDescent="0.3">
      <c r="A40" s="104"/>
      <c r="B40" s="14" t="str">
        <f>B_HCO!A3</f>
        <v>Félag íslenskra fæðingar- og kvensjúkdómalækna</v>
      </c>
      <c r="C40" s="43" t="s">
        <v>1646</v>
      </c>
      <c r="D40" s="43" t="str">
        <f t="shared" ref="D40:D46" si="6">IF(B40=0,"","Ísland")</f>
        <v>Ísland</v>
      </c>
      <c r="E40" s="43" t="s">
        <v>1646</v>
      </c>
      <c r="F40" s="49"/>
      <c r="G40" s="14">
        <f>_xlfn.XLOOKUP(B40,B_HCO!A:A,B_HCO!E:E,"")</f>
        <v>505500</v>
      </c>
      <c r="H40" s="14">
        <f>_xlfn.XLOOKUP(B40,B_HCO!A:A,B_HCO!F:F,"")</f>
        <v>0</v>
      </c>
      <c r="I40" s="40"/>
      <c r="J40" s="40"/>
      <c r="K40" s="40"/>
      <c r="L40" s="40"/>
      <c r="M40" s="38">
        <f>SUM(G40:H40)</f>
        <v>505500</v>
      </c>
    </row>
    <row r="41" spans="1:13" x14ac:dyDescent="0.3">
      <c r="A41" s="104"/>
      <c r="B41" s="14">
        <f>B_HCO!A4</f>
        <v>0</v>
      </c>
      <c r="C41" s="43" t="str">
        <f>_xlfn.XLOOKUP(B41,Einstaklingar!C:C,Einstaklingar!F:F,"")</f>
        <v/>
      </c>
      <c r="D41" s="43" t="str">
        <f t="shared" si="6"/>
        <v/>
      </c>
      <c r="E41" s="43" t="str">
        <f>_xlfn.XLOOKUP(B41,Einstaklingar!C:C,Einstaklingar!D:D,"")</f>
        <v/>
      </c>
      <c r="F41" s="49"/>
      <c r="G41" s="14" t="str">
        <f>_xlfn.XLOOKUP(B41,B_HCO!A:A,B_HCO!E:E,"")</f>
        <v/>
      </c>
      <c r="H41" s="14" t="str">
        <f>_xlfn.XLOOKUP(B41,B_HCO!A:A,B_HCO!F:F,"")</f>
        <v/>
      </c>
      <c r="I41" s="40"/>
      <c r="J41" s="40"/>
      <c r="K41" s="40"/>
      <c r="L41" s="40"/>
      <c r="M41" s="38">
        <f>SUM(G41:H41)</f>
        <v>0</v>
      </c>
    </row>
    <row r="42" spans="1:13" x14ac:dyDescent="0.3">
      <c r="A42" s="104"/>
      <c r="B42" s="14">
        <f>B_HCO!A5</f>
        <v>0</v>
      </c>
      <c r="C42" s="43" t="str">
        <f>_xlfn.XLOOKUP(B42,Einstaklingar!C:C,Einstaklingar!F:F,"")</f>
        <v/>
      </c>
      <c r="D42" s="43" t="str">
        <f t="shared" si="6"/>
        <v/>
      </c>
      <c r="E42" s="43" t="str">
        <f>_xlfn.XLOOKUP(B42,Einstaklingar!C:C,Einstaklingar!D:D,"")</f>
        <v/>
      </c>
      <c r="F42" s="49"/>
      <c r="G42" s="14" t="str">
        <f>_xlfn.XLOOKUP(B42,B_HCO!A:A,B_HCO!E:E,"")</f>
        <v/>
      </c>
      <c r="H42" s="14" t="str">
        <f>_xlfn.XLOOKUP(B42,B_HCO!A:A,B_HCO!F:F,"")</f>
        <v/>
      </c>
      <c r="I42" s="40"/>
      <c r="J42" s="40"/>
      <c r="K42" s="40"/>
      <c r="L42" s="40"/>
      <c r="M42" s="38">
        <f t="shared" ref="M42:M44" si="7">SUM(G42:H42)</f>
        <v>0</v>
      </c>
    </row>
    <row r="43" spans="1:13" x14ac:dyDescent="0.3">
      <c r="A43" s="104"/>
      <c r="B43" s="14">
        <f>B_HCO!A6</f>
        <v>0</v>
      </c>
      <c r="C43" s="43" t="str">
        <f>_xlfn.XLOOKUP(B43,Einstaklingar!C:C,Einstaklingar!F:F,"")</f>
        <v/>
      </c>
      <c r="D43" s="43" t="str">
        <f t="shared" si="6"/>
        <v/>
      </c>
      <c r="E43" s="43" t="str">
        <f>_xlfn.XLOOKUP(B43,Einstaklingar!C:C,Einstaklingar!D:D,"")</f>
        <v/>
      </c>
      <c r="F43" s="49"/>
      <c r="G43" s="14" t="str">
        <f>_xlfn.XLOOKUP(B43,B_HCO!A:A,B_HCO!E:E,"")</f>
        <v/>
      </c>
      <c r="H43" s="14" t="str">
        <f>_xlfn.XLOOKUP(B43,B_HCO!A:A,B_HCO!F:F,"")</f>
        <v/>
      </c>
      <c r="I43" s="40"/>
      <c r="J43" s="40"/>
      <c r="K43" s="40"/>
      <c r="L43" s="40"/>
      <c r="M43" s="38">
        <f t="shared" si="7"/>
        <v>0</v>
      </c>
    </row>
    <row r="44" spans="1:13" x14ac:dyDescent="0.3">
      <c r="A44" s="104"/>
      <c r="B44" s="14">
        <f>B_HCO!A7</f>
        <v>0</v>
      </c>
      <c r="C44" s="43" t="str">
        <f>_xlfn.XLOOKUP(B44,Einstaklingar!C:C,Einstaklingar!F:F,"")</f>
        <v/>
      </c>
      <c r="D44" s="43" t="str">
        <f t="shared" si="6"/>
        <v/>
      </c>
      <c r="E44" s="43" t="str">
        <f>_xlfn.XLOOKUP(B44,Einstaklingar!C:C,Einstaklingar!D:D,"")</f>
        <v/>
      </c>
      <c r="F44" s="49"/>
      <c r="G44" s="14" t="str">
        <f>_xlfn.XLOOKUP(B44,B_HCO!A:A,B_HCO!E:E,"")</f>
        <v/>
      </c>
      <c r="H44" s="14" t="str">
        <f>_xlfn.XLOOKUP(B44,B_HCO!A:A,B_HCO!F:F,"")</f>
        <v/>
      </c>
      <c r="I44" s="40"/>
      <c r="J44" s="40"/>
      <c r="K44" s="40"/>
      <c r="L44" s="40"/>
      <c r="M44" s="38">
        <f t="shared" si="7"/>
        <v>0</v>
      </c>
    </row>
    <row r="45" spans="1:13" ht="15.6" customHeight="1" x14ac:dyDescent="0.3">
      <c r="A45" s="104"/>
      <c r="B45" s="14">
        <f>B_HCO!A8</f>
        <v>0</v>
      </c>
      <c r="C45" s="43" t="str">
        <f>_xlfn.XLOOKUP(B45,Einstaklingar!C:C,Einstaklingar!F:F,"")</f>
        <v/>
      </c>
      <c r="D45" s="43" t="str">
        <f t="shared" si="6"/>
        <v/>
      </c>
      <c r="E45" s="43" t="str">
        <f>_xlfn.XLOOKUP(B45,Einstaklingar!C:C,Einstaklingar!D:D,"")</f>
        <v/>
      </c>
      <c r="F45" s="49"/>
      <c r="G45" s="14" t="str">
        <f>_xlfn.XLOOKUP(B45,B_HCO!A:A,B_HCO!E:E,"")</f>
        <v/>
      </c>
      <c r="H45" s="14" t="str">
        <f>_xlfn.XLOOKUP(B45,B_HCO!A:A,B_HCO!F:F,"")</f>
        <v/>
      </c>
      <c r="I45" s="40"/>
      <c r="J45" s="40"/>
      <c r="K45" s="40"/>
      <c r="L45" s="40"/>
      <c r="M45" s="38">
        <f>SUM(G45:H45)</f>
        <v>0</v>
      </c>
    </row>
    <row r="46" spans="1:13" x14ac:dyDescent="0.3">
      <c r="A46" s="104"/>
      <c r="B46" s="14">
        <f>B_HCO!A9</f>
        <v>0</v>
      </c>
      <c r="C46" s="43" t="str">
        <f>_xlfn.XLOOKUP(B46,Einstaklingar!C:C,Einstaklingar!F:F,"")</f>
        <v/>
      </c>
      <c r="D46" s="43" t="str">
        <f t="shared" si="6"/>
        <v/>
      </c>
      <c r="E46" s="43" t="str">
        <f>_xlfn.XLOOKUP(B46,Einstaklingar!C:C,Einstaklingar!D:D,"")</f>
        <v/>
      </c>
      <c r="F46" s="49"/>
      <c r="G46" s="14" t="str">
        <f>_xlfn.XLOOKUP(B46,B_HCO!A:A,B_HCO!E:E,"")</f>
        <v/>
      </c>
      <c r="H46" s="14" t="str">
        <f>_xlfn.XLOOKUP(B46,B_HCO!A:A,B_HCO!F:F,"")</f>
        <v/>
      </c>
      <c r="I46" s="40"/>
      <c r="J46" s="40"/>
      <c r="K46" s="40"/>
      <c r="L46" s="40"/>
      <c r="M46" s="38">
        <f t="shared" ref="M46" si="8">SUM(G46:H46)</f>
        <v>0</v>
      </c>
    </row>
    <row r="47" spans="1:13" ht="35.4" customHeight="1" x14ac:dyDescent="0.3">
      <c r="A47" s="104"/>
      <c r="B47" s="109" t="s">
        <v>28</v>
      </c>
      <c r="C47" s="110"/>
      <c r="D47" s="110"/>
      <c r="E47" s="110"/>
      <c r="F47" s="110"/>
      <c r="G47" s="110"/>
      <c r="H47" s="110"/>
      <c r="I47" s="110"/>
      <c r="J47" s="110"/>
      <c r="K47" s="110"/>
      <c r="L47" s="110"/>
      <c r="M47" s="111"/>
    </row>
    <row r="48" spans="1:13" ht="30.75" customHeight="1" x14ac:dyDescent="0.3">
      <c r="A48" s="104"/>
      <c r="B48" s="112" t="s">
        <v>36</v>
      </c>
      <c r="C48" s="113"/>
      <c r="D48" s="113"/>
      <c r="E48" s="113"/>
      <c r="F48" s="113"/>
      <c r="G48" s="16">
        <f>C_HCO!E53</f>
        <v>0</v>
      </c>
      <c r="H48" s="16">
        <f>C_HCO!F53</f>
        <v>0</v>
      </c>
      <c r="I48" s="41"/>
      <c r="J48" s="41"/>
      <c r="K48" s="41"/>
      <c r="L48" s="41"/>
      <c r="M48" s="38">
        <f>SUM(G48:H48)</f>
        <v>0</v>
      </c>
    </row>
    <row r="49" spans="1:13" x14ac:dyDescent="0.3">
      <c r="A49" s="104"/>
      <c r="B49" s="114" t="s">
        <v>37</v>
      </c>
      <c r="C49" s="115"/>
      <c r="D49" s="115"/>
      <c r="E49" s="115"/>
      <c r="F49" s="116"/>
      <c r="G49" s="16">
        <f>A_HCO!E56</f>
        <v>0</v>
      </c>
      <c r="H49" s="16">
        <f>A_HCO!F56</f>
        <v>0</v>
      </c>
      <c r="I49" s="42"/>
      <c r="J49" s="42"/>
      <c r="K49" s="42"/>
      <c r="L49" s="42"/>
      <c r="M49" s="31" t="s">
        <v>31</v>
      </c>
    </row>
    <row r="50" spans="1:13" ht="30.75" customHeight="1" x14ac:dyDescent="0.3">
      <c r="A50" s="117" t="s">
        <v>38</v>
      </c>
      <c r="B50" s="119" t="s">
        <v>39</v>
      </c>
      <c r="C50" s="120"/>
      <c r="D50" s="120"/>
      <c r="E50" s="120"/>
      <c r="F50" s="121"/>
      <c r="G50" s="18">
        <f>A_HCO!E57</f>
        <v>0</v>
      </c>
      <c r="H50" s="18" t="e">
        <f>A_HCO!F57</f>
        <v>#DIV/0!</v>
      </c>
      <c r="I50" s="39"/>
      <c r="J50" s="39"/>
      <c r="K50" s="39"/>
      <c r="L50" s="39"/>
      <c r="M50" s="30" t="s">
        <v>33</v>
      </c>
    </row>
    <row r="51" spans="1:13" ht="28.95" customHeight="1" x14ac:dyDescent="0.3">
      <c r="A51" s="118"/>
      <c r="B51" s="109" t="s">
        <v>40</v>
      </c>
      <c r="C51" s="110"/>
      <c r="D51" s="110"/>
      <c r="E51" s="110"/>
      <c r="F51" s="110"/>
      <c r="G51" s="110"/>
      <c r="H51" s="110"/>
      <c r="I51" s="110"/>
      <c r="J51" s="110"/>
      <c r="K51" s="110"/>
      <c r="L51" s="110"/>
      <c r="M51" s="111"/>
    </row>
    <row r="52" spans="1:13" ht="15" customHeight="1" x14ac:dyDescent="0.3">
      <c r="B52" s="98" t="s">
        <v>41</v>
      </c>
      <c r="C52" s="99"/>
      <c r="D52" s="99"/>
      <c r="E52" s="99"/>
      <c r="F52" s="99"/>
      <c r="G52" s="99"/>
      <c r="H52" s="99"/>
      <c r="I52" s="99"/>
      <c r="J52" s="99"/>
      <c r="K52" s="99"/>
      <c r="L52" s="100"/>
      <c r="M52" s="5"/>
    </row>
    <row r="53" spans="1:13" ht="15" customHeight="1" x14ac:dyDescent="0.3">
      <c r="B53" s="101"/>
      <c r="C53" s="101"/>
      <c r="D53" s="101"/>
      <c r="E53" s="29" t="s">
        <v>42</v>
      </c>
      <c r="F53" s="50"/>
      <c r="G53" s="23"/>
      <c r="H53" s="102" t="s">
        <v>43</v>
      </c>
      <c r="I53" s="102"/>
      <c r="J53" s="102"/>
      <c r="K53" s="102"/>
      <c r="L53" s="102"/>
      <c r="M53" s="28"/>
    </row>
    <row r="54" spans="1:13" ht="15" customHeight="1" x14ac:dyDescent="0.3">
      <c r="B54" s="4"/>
      <c r="C54" s="4"/>
      <c r="D54" s="4"/>
      <c r="E54" s="4"/>
      <c r="F54" s="51"/>
      <c r="G54" s="4"/>
      <c r="H54" s="4"/>
      <c r="I54" s="4"/>
      <c r="J54" s="4"/>
      <c r="K54" s="4"/>
      <c r="L54" s="4"/>
      <c r="M54" s="27"/>
    </row>
    <row r="56" spans="1:13" x14ac:dyDescent="0.3">
      <c r="B56" s="3"/>
      <c r="C56" s="3"/>
      <c r="D56" s="3"/>
      <c r="E56" s="3"/>
      <c r="F56" s="52"/>
      <c r="G56" s="3"/>
      <c r="H56" s="3"/>
      <c r="I56" s="3"/>
      <c r="J56" s="3"/>
      <c r="K56" s="3"/>
      <c r="L56" s="3"/>
      <c r="M56" s="26"/>
    </row>
  </sheetData>
  <mergeCells count="23">
    <mergeCell ref="A1:M1"/>
    <mergeCell ref="A2:M2"/>
    <mergeCell ref="G3:G4"/>
    <mergeCell ref="H3:J3"/>
    <mergeCell ref="K3:L3"/>
    <mergeCell ref="M3:M4"/>
    <mergeCell ref="A5:A37"/>
    <mergeCell ref="B5:M5"/>
    <mergeCell ref="B34:M34"/>
    <mergeCell ref="B35:F35"/>
    <mergeCell ref="B36:F36"/>
    <mergeCell ref="B37:F37"/>
    <mergeCell ref="B52:L52"/>
    <mergeCell ref="B53:D53"/>
    <mergeCell ref="H53:L53"/>
    <mergeCell ref="A38:A49"/>
    <mergeCell ref="B38:M38"/>
    <mergeCell ref="B47:M47"/>
    <mergeCell ref="B48:F48"/>
    <mergeCell ref="B49:F49"/>
    <mergeCell ref="A50:A51"/>
    <mergeCell ref="B50:F50"/>
    <mergeCell ref="B51:M51"/>
  </mergeCells>
  <conditionalFormatting sqref="G6:H33">
    <cfRule type="cellIs" dxfId="3" priority="1" operator="greaterThan">
      <formula>0</formula>
    </cfRule>
  </conditionalFormatting>
  <pageMargins left="0.7" right="0.7" top="0.75" bottom="0.75" header="0.3" footer="0.3"/>
  <pageSetup paperSize="9" scale="54" orientation="landscape" r:id="rId1"/>
  <rowBreaks count="1" manualBreakCount="1">
    <brk id="37"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Button 2">
              <controlPr defaultSize="0" print="0" autoFill="0" autoPict="0" macro="[0]!MergeAndRemoveDuplicates">
                <anchor moveWithCells="1">
                  <from>
                    <xdr:col>14</xdr:col>
                    <xdr:colOff>350520</xdr:colOff>
                    <xdr:row>5</xdr:row>
                    <xdr:rowOff>137160</xdr:rowOff>
                  </from>
                  <to>
                    <xdr:col>18</xdr:col>
                    <xdr:colOff>579120</xdr:colOff>
                    <xdr:row>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50"/>
    <pageSetUpPr fitToPage="1"/>
  </sheetPr>
  <dimension ref="A1:G57"/>
  <sheetViews>
    <sheetView zoomScale="80" zoomScaleNormal="80" workbookViewId="0">
      <selection activeCell="G2" sqref="G2"/>
    </sheetView>
  </sheetViews>
  <sheetFormatPr defaultColWidth="9.109375" defaultRowHeight="14.4" x14ac:dyDescent="0.3"/>
  <cols>
    <col min="1" max="1" width="22.109375" style="45" customWidth="1"/>
    <col min="2" max="2" width="26" customWidth="1"/>
    <col min="3" max="3" width="21.88671875" bestFit="1" customWidth="1"/>
    <col min="4" max="4" width="39" bestFit="1" customWidth="1"/>
    <col min="5" max="5" width="15.109375" customWidth="1"/>
    <col min="6" max="6" width="23.6640625" bestFit="1" customWidth="1"/>
    <col min="7" max="7" width="16.88671875" style="2" bestFit="1" customWidth="1"/>
  </cols>
  <sheetData>
    <row r="1" spans="1:7" ht="15.6" thickTop="1" thickBot="1" x14ac:dyDescent="0.35">
      <c r="A1" s="44" t="s">
        <v>44</v>
      </c>
      <c r="B1" s="21" t="s">
        <v>45</v>
      </c>
      <c r="C1" s="21" t="s">
        <v>46</v>
      </c>
      <c r="D1" s="21" t="s">
        <v>47</v>
      </c>
      <c r="E1" s="21" t="s">
        <v>48</v>
      </c>
      <c r="F1" s="21" t="s">
        <v>49</v>
      </c>
      <c r="G1" s="21" t="s">
        <v>50</v>
      </c>
    </row>
    <row r="2" spans="1:7" ht="15" thickTop="1" x14ac:dyDescent="0.3">
      <c r="A2">
        <v>3006695149</v>
      </c>
      <c r="B2" t="str">
        <f>IF(A2="","",_xlfn.XLOOKUP(A2,Einstaklingar!A:A,Einstaklingar!B:B,""))</f>
        <v>Anna Sigríður Vernharðsdóttir</v>
      </c>
      <c r="C2" s="20">
        <v>45355</v>
      </c>
      <c r="D2" t="s">
        <v>1640</v>
      </c>
      <c r="E2" s="1">
        <v>29000</v>
      </c>
      <c r="F2" s="1">
        <v>0</v>
      </c>
      <c r="G2" s="12" t="s">
        <v>64</v>
      </c>
    </row>
    <row r="3" spans="1:7" x14ac:dyDescent="0.3">
      <c r="A3" s="54"/>
      <c r="B3" t="str">
        <f>IF(A3="","",_xlfn.XLOOKUP(A3,Einstaklingar!A:A,Einstaklingar!B:B,""))</f>
        <v/>
      </c>
      <c r="C3" s="20"/>
      <c r="E3" s="1"/>
      <c r="F3" s="1"/>
      <c r="G3" s="12"/>
    </row>
    <row r="4" spans="1:7" x14ac:dyDescent="0.3">
      <c r="A4" s="54"/>
      <c r="B4" t="str">
        <f>IF(A4="","",_xlfn.XLOOKUP(A4,Einstaklingar!A:A,Einstaklingar!B:B,""))</f>
        <v/>
      </c>
      <c r="C4" s="20"/>
      <c r="E4" s="1"/>
      <c r="F4" s="1"/>
      <c r="G4" s="12"/>
    </row>
    <row r="5" spans="1:7" x14ac:dyDescent="0.3">
      <c r="A5" s="61"/>
      <c r="B5" t="str">
        <f>IF(A5="","",_xlfn.XLOOKUP(A5,Einstaklingar!A:A,Einstaklingar!B:B,""))</f>
        <v/>
      </c>
      <c r="C5" s="20"/>
      <c r="E5" s="1"/>
      <c r="F5" s="1"/>
      <c r="G5" s="12"/>
    </row>
    <row r="6" spans="1:7" x14ac:dyDescent="0.3">
      <c r="A6" s="54"/>
      <c r="B6" t="str">
        <f>IF(A6="","",_xlfn.XLOOKUP(A6,Einstaklingar!A:A,Einstaklingar!B:B,""))</f>
        <v/>
      </c>
      <c r="C6" s="20"/>
      <c r="E6" s="1"/>
      <c r="F6" s="1"/>
      <c r="G6" s="12"/>
    </row>
    <row r="7" spans="1:7" x14ac:dyDescent="0.3">
      <c r="A7" s="54"/>
      <c r="B7" t="str">
        <f>IF(A7="","",_xlfn.XLOOKUP(A7,Einstaklingar!A:A,Einstaklingar!B:B,""))</f>
        <v/>
      </c>
      <c r="C7" s="20"/>
      <c r="E7" s="1"/>
      <c r="F7" s="1"/>
      <c r="G7" s="12"/>
    </row>
    <row r="8" spans="1:7" x14ac:dyDescent="0.3">
      <c r="A8" s="54"/>
      <c r="B8" t="str">
        <f>IF(A8="","",_xlfn.XLOOKUP(A8,Einstaklingar!A:A,Einstaklingar!B:B,""))</f>
        <v/>
      </c>
      <c r="C8" s="20"/>
      <c r="E8" s="1"/>
      <c r="F8" s="1"/>
      <c r="G8" s="12"/>
    </row>
    <row r="9" spans="1:7" x14ac:dyDescent="0.3">
      <c r="A9" s="54"/>
      <c r="B9" t="str">
        <f>IF(A9="","",_xlfn.XLOOKUP(A9,Einstaklingar!A:A,Einstaklingar!B:B,""))</f>
        <v/>
      </c>
      <c r="C9" s="20"/>
      <c r="E9" s="1"/>
      <c r="F9" s="1"/>
      <c r="G9" s="12"/>
    </row>
    <row r="10" spans="1:7" x14ac:dyDescent="0.3">
      <c r="B10" t="str">
        <f>IF(A10="","",_xlfn.XLOOKUP(A10,Einstaklingar!A:A,Einstaklingar!B:B,""))</f>
        <v/>
      </c>
      <c r="C10" s="20"/>
      <c r="E10" s="69"/>
      <c r="F10" s="1"/>
      <c r="G10" s="12"/>
    </row>
    <row r="11" spans="1:7" x14ac:dyDescent="0.3">
      <c r="B11" t="str">
        <f>IF(A11="","",_xlfn.XLOOKUP(A11,Einstaklingar!A:A,Einstaklingar!B:B,""))</f>
        <v/>
      </c>
      <c r="C11" s="20"/>
      <c r="E11" s="69"/>
      <c r="F11" s="1"/>
      <c r="G11" s="12"/>
    </row>
    <row r="12" spans="1:7" x14ac:dyDescent="0.3">
      <c r="B12" t="str">
        <f>IF(A12="","",_xlfn.XLOOKUP(A12,Einstaklingar!A:A,Einstaklingar!B:B,""))</f>
        <v/>
      </c>
      <c r="C12" s="20"/>
      <c r="E12" s="69"/>
      <c r="F12" s="1"/>
      <c r="G12" s="12"/>
    </row>
    <row r="13" spans="1:7" x14ac:dyDescent="0.3">
      <c r="B13" t="str">
        <f>IF(A13="","",_xlfn.XLOOKUP(A13,Einstaklingar!A:A,Einstaklingar!B:B,""))</f>
        <v/>
      </c>
      <c r="C13" s="20"/>
      <c r="E13" s="69"/>
      <c r="F13" s="1"/>
      <c r="G13" s="12"/>
    </row>
    <row r="14" spans="1:7" x14ac:dyDescent="0.3">
      <c r="B14" t="str">
        <f>IF(A14="","",_xlfn.XLOOKUP(A14,Einstaklingar!A:A,Einstaklingar!B:B,""))</f>
        <v/>
      </c>
      <c r="C14" s="20"/>
      <c r="E14" s="69"/>
      <c r="F14" s="1"/>
      <c r="G14" s="12"/>
    </row>
    <row r="15" spans="1:7" x14ac:dyDescent="0.3">
      <c r="B15" t="str">
        <f>IF(A15="","",_xlfn.XLOOKUP(A15,Einstaklingar!A:A,Einstaklingar!B:B,""))</f>
        <v/>
      </c>
      <c r="C15" s="20"/>
      <c r="E15" s="69"/>
      <c r="F15" s="1"/>
      <c r="G15" s="12"/>
    </row>
    <row r="16" spans="1:7" x14ac:dyDescent="0.3">
      <c r="B16" t="str">
        <f>IF(A16="","",_xlfn.XLOOKUP(A16,Einstaklingar!A:A,Einstaklingar!B:B,""))</f>
        <v/>
      </c>
      <c r="C16" s="20"/>
      <c r="E16" s="69"/>
      <c r="F16" s="1"/>
      <c r="G16" s="12"/>
    </row>
    <row r="17" spans="1:7" x14ac:dyDescent="0.3">
      <c r="A17" s="54"/>
      <c r="B17" t="str">
        <f>IF(A17="","",_xlfn.XLOOKUP(A17,Einstaklingar!A:A,Einstaklingar!B:B,""))</f>
        <v/>
      </c>
      <c r="C17" s="20"/>
      <c r="E17" s="69"/>
      <c r="F17" s="1"/>
      <c r="G17" s="12"/>
    </row>
    <row r="18" spans="1:7" x14ac:dyDescent="0.3">
      <c r="A18" s="54"/>
      <c r="B18" t="str">
        <f>IF(A18="","",_xlfn.XLOOKUP(A18,Einstaklingar!A:A,Einstaklingar!B:B,""))</f>
        <v/>
      </c>
      <c r="C18" s="20"/>
      <c r="E18" s="69"/>
      <c r="F18" s="1"/>
      <c r="G18" s="12"/>
    </row>
    <row r="19" spans="1:7" x14ac:dyDescent="0.3">
      <c r="A19" s="54"/>
      <c r="B19" t="str">
        <f>IF(A19="","",_xlfn.XLOOKUP(A19,Einstaklingar!A:A,Einstaklingar!B:B,""))</f>
        <v/>
      </c>
      <c r="C19" s="20"/>
      <c r="E19" s="69"/>
      <c r="F19" s="1"/>
      <c r="G19" s="12"/>
    </row>
    <row r="20" spans="1:7" x14ac:dyDescent="0.3">
      <c r="A20" s="54"/>
      <c r="B20" t="str">
        <f>IF(A20="","",_xlfn.XLOOKUP(A20,Einstaklingar!A:A,Einstaklingar!B:B,""))</f>
        <v/>
      </c>
      <c r="C20" s="20"/>
      <c r="E20" s="69"/>
      <c r="F20" s="1"/>
      <c r="G20" s="12"/>
    </row>
    <row r="21" spans="1:7" x14ac:dyDescent="0.3">
      <c r="A21" s="54"/>
      <c r="B21" t="str">
        <f>IF(A21="","",_xlfn.XLOOKUP(A21,Einstaklingar!A:A,Einstaklingar!B:B,""))</f>
        <v/>
      </c>
      <c r="C21" s="20"/>
      <c r="E21" s="69"/>
      <c r="F21" s="1"/>
      <c r="G21" s="12"/>
    </row>
    <row r="22" spans="1:7" x14ac:dyDescent="0.3">
      <c r="A22" s="54"/>
      <c r="B22" t="str">
        <f>IF(A22="","",_xlfn.XLOOKUP(A22,Einstaklingar!A:A,Einstaklingar!B:B,""))</f>
        <v/>
      </c>
      <c r="C22" s="20"/>
      <c r="E22" s="69"/>
      <c r="F22" s="1"/>
      <c r="G22" s="12"/>
    </row>
    <row r="23" spans="1:7" x14ac:dyDescent="0.3">
      <c r="A23" s="54"/>
      <c r="B23" t="str">
        <f>IF(A23="","",_xlfn.XLOOKUP(A23,Einstaklingar!A:A,Einstaklingar!B:B,""))</f>
        <v/>
      </c>
      <c r="C23" s="20"/>
      <c r="E23" s="69"/>
      <c r="F23" s="1"/>
      <c r="G23" s="12"/>
    </row>
    <row r="24" spans="1:7" x14ac:dyDescent="0.3">
      <c r="B24" t="str">
        <f>IF(A24="","",_xlfn.XLOOKUP(A24,Einstaklingar!A:A,Einstaklingar!B:B,""))</f>
        <v/>
      </c>
      <c r="C24" s="20"/>
      <c r="E24" s="69"/>
      <c r="F24" s="1"/>
      <c r="G24" s="12"/>
    </row>
    <row r="25" spans="1:7" x14ac:dyDescent="0.3">
      <c r="B25" t="str">
        <f>IF(A25="","",_xlfn.XLOOKUP(A25,Einstaklingar!A:A,Einstaklingar!B:B,""))</f>
        <v/>
      </c>
      <c r="C25" s="20"/>
      <c r="E25" s="69"/>
      <c r="F25" s="1"/>
      <c r="G25" s="12"/>
    </row>
    <row r="26" spans="1:7" x14ac:dyDescent="0.3">
      <c r="B26" t="str">
        <f>IF(A26="","",_xlfn.XLOOKUP(A26,Einstaklingar!A:A,Einstaklingar!B:B,""))</f>
        <v/>
      </c>
      <c r="C26" s="20"/>
      <c r="E26" s="69"/>
      <c r="F26" s="1"/>
      <c r="G26" s="12"/>
    </row>
    <row r="27" spans="1:7" x14ac:dyDescent="0.3">
      <c r="B27" t="str">
        <f>IF(A27="","",_xlfn.XLOOKUP(A27,Einstaklingar!A:A,Einstaklingar!B:B,""))</f>
        <v/>
      </c>
      <c r="C27" s="20"/>
      <c r="E27" s="69"/>
      <c r="F27" s="1"/>
      <c r="G27" s="12"/>
    </row>
    <row r="28" spans="1:7" x14ac:dyDescent="0.3">
      <c r="A28" s="54"/>
      <c r="B28" t="str">
        <f>IF(A28="","",_xlfn.XLOOKUP(A28,Einstaklingar!A:A,Einstaklingar!B:B,""))</f>
        <v/>
      </c>
      <c r="C28" s="20"/>
      <c r="E28" s="69"/>
      <c r="F28" s="1"/>
      <c r="G28" s="12"/>
    </row>
    <row r="29" spans="1:7" x14ac:dyDescent="0.3">
      <c r="B29" t="str">
        <f>IF(A29="","",_xlfn.XLOOKUP(A29,Einstaklingar!A:A,Einstaklingar!B:B,""))</f>
        <v/>
      </c>
      <c r="C29" s="20"/>
      <c r="E29" s="69"/>
      <c r="F29" s="1"/>
      <c r="G29" s="12"/>
    </row>
    <row r="30" spans="1:7" x14ac:dyDescent="0.3">
      <c r="B30" t="str">
        <f>IF(A30="","",_xlfn.XLOOKUP(A30,Einstaklingar!A:A,Einstaklingar!B:B,""))</f>
        <v/>
      </c>
      <c r="C30" s="20"/>
      <c r="E30" s="69"/>
      <c r="F30" s="1"/>
      <c r="G30" s="12"/>
    </row>
    <row r="31" spans="1:7" x14ac:dyDescent="0.3">
      <c r="B31" t="str">
        <f>IF(A31="","",_xlfn.XLOOKUP(A31,Einstaklingar!A:A,Einstaklingar!B:B,""))</f>
        <v/>
      </c>
      <c r="C31" s="20"/>
      <c r="E31" s="69"/>
      <c r="F31" s="1"/>
      <c r="G31" s="12"/>
    </row>
    <row r="32" spans="1:7" x14ac:dyDescent="0.3">
      <c r="B32" t="str">
        <f>IF(A32="","",_xlfn.XLOOKUP(A32,Einstaklingar!A:A,Einstaklingar!B:B,""))</f>
        <v/>
      </c>
      <c r="C32" s="20"/>
      <c r="E32" s="69"/>
      <c r="F32" s="1"/>
      <c r="G32" s="12"/>
    </row>
    <row r="33" spans="2:7" x14ac:dyDescent="0.3">
      <c r="B33" t="str">
        <f>IF(A33="","",_xlfn.XLOOKUP(A33,Einstaklingar!A:A,Einstaklingar!B:B,""))</f>
        <v/>
      </c>
      <c r="C33" s="20"/>
      <c r="E33" s="69"/>
      <c r="F33" s="1"/>
      <c r="G33" s="12"/>
    </row>
    <row r="34" spans="2:7" x14ac:dyDescent="0.3">
      <c r="B34" t="str">
        <f>IF(A34="","",_xlfn.XLOOKUP(A34,Einstaklingar!A:A,Einstaklingar!B:B,""))</f>
        <v/>
      </c>
      <c r="C34" s="20"/>
      <c r="E34" s="69"/>
      <c r="F34" s="1"/>
      <c r="G34" s="12"/>
    </row>
    <row r="35" spans="2:7" x14ac:dyDescent="0.3">
      <c r="B35" t="str">
        <f>IF(A35="","",_xlfn.XLOOKUP(A35,Einstaklingar!A:A,Einstaklingar!B:B,""))</f>
        <v/>
      </c>
      <c r="C35" s="20"/>
      <c r="E35" s="69"/>
      <c r="F35" s="1"/>
      <c r="G35" s="12"/>
    </row>
    <row r="36" spans="2:7" x14ac:dyDescent="0.3">
      <c r="B36" t="str">
        <f>IF(A36="","",_xlfn.XLOOKUP(A36,Einstaklingar!A:A,Einstaklingar!B:B,""))</f>
        <v/>
      </c>
      <c r="C36" s="20"/>
      <c r="E36" s="69"/>
      <c r="F36" s="1"/>
      <c r="G36" s="12"/>
    </row>
    <row r="37" spans="2:7" x14ac:dyDescent="0.3">
      <c r="B37" t="str">
        <f>IF(A37="","",_xlfn.XLOOKUP(A37,Einstaklingar!A:A,Einstaklingar!B:B,""))</f>
        <v/>
      </c>
      <c r="C37" s="20"/>
      <c r="E37" s="69"/>
      <c r="F37" s="1"/>
      <c r="G37" s="12"/>
    </row>
    <row r="38" spans="2:7" x14ac:dyDescent="0.3">
      <c r="B38" t="str">
        <f>IF(A38="","",_xlfn.XLOOKUP(A38,Einstaklingar!A:A,Einstaklingar!B:B,""))</f>
        <v/>
      </c>
      <c r="C38" s="20"/>
      <c r="E38" s="69"/>
      <c r="F38" s="1"/>
      <c r="G38" s="12"/>
    </row>
    <row r="39" spans="2:7" x14ac:dyDescent="0.3">
      <c r="B39" t="str">
        <f>IF(A39="","",_xlfn.XLOOKUP(A39,Einstaklingar!A:A,Einstaklingar!B:B,""))</f>
        <v/>
      </c>
      <c r="C39" s="20"/>
      <c r="E39" s="69"/>
      <c r="F39" s="1"/>
      <c r="G39" s="12"/>
    </row>
    <row r="40" spans="2:7" x14ac:dyDescent="0.3">
      <c r="B40" t="str">
        <f>IF(A40="","",_xlfn.XLOOKUP(A40,Einstaklingar!A:A,Einstaklingar!B:B,""))</f>
        <v/>
      </c>
      <c r="C40" s="20"/>
      <c r="E40" s="69"/>
      <c r="F40" s="1"/>
      <c r="G40" s="12"/>
    </row>
    <row r="41" spans="2:7" x14ac:dyDescent="0.3">
      <c r="B41" t="str">
        <f>IF(A41="","",_xlfn.XLOOKUP(A41,Einstaklingar!A:A,Einstaklingar!B:B,""))</f>
        <v/>
      </c>
      <c r="C41" s="20"/>
      <c r="E41" s="69"/>
      <c r="F41" s="1"/>
      <c r="G41" s="12"/>
    </row>
    <row r="42" spans="2:7" x14ac:dyDescent="0.3">
      <c r="B42" t="str">
        <f>IF(A42="","",_xlfn.XLOOKUP(A42,Einstaklingar!A:A,Einstaklingar!B:B,""))</f>
        <v/>
      </c>
      <c r="C42" s="20"/>
      <c r="E42" s="69"/>
      <c r="F42" s="1"/>
      <c r="G42" s="12"/>
    </row>
    <row r="43" spans="2:7" x14ac:dyDescent="0.3">
      <c r="B43" t="str">
        <f>IF(A43="","",_xlfn.XLOOKUP(A43,Einstaklingar!A:A,Einstaklingar!B:B,""))</f>
        <v/>
      </c>
      <c r="C43" s="20"/>
      <c r="E43" s="69"/>
      <c r="F43" s="1"/>
      <c r="G43" s="12"/>
    </row>
    <row r="44" spans="2:7" x14ac:dyDescent="0.3">
      <c r="B44" t="str">
        <f>IF(A44="","",_xlfn.XLOOKUP(A44,Einstaklingar!A:A,Einstaklingar!B:B,""))</f>
        <v/>
      </c>
      <c r="E44" s="69"/>
    </row>
    <row r="45" spans="2:7" x14ac:dyDescent="0.3">
      <c r="B45" t="str">
        <f>IF(A45="","",_xlfn.XLOOKUP(A45,Einstaklingar!A:A,Einstaklingar!B:B,""))</f>
        <v/>
      </c>
      <c r="E45" s="69"/>
    </row>
    <row r="46" spans="2:7" x14ac:dyDescent="0.3">
      <c r="B46" t="str">
        <f>IF(A46="","",_xlfn.XLOOKUP(A46,Einstaklingar!A:A,Einstaklingar!B:B,""))</f>
        <v/>
      </c>
      <c r="E46" s="69"/>
    </row>
    <row r="47" spans="2:7" x14ac:dyDescent="0.3">
      <c r="B47" t="str">
        <f>IF(A47="","",_xlfn.XLOOKUP(A47,Einstaklingar!A:A,Einstaklingar!B:B,""))</f>
        <v/>
      </c>
      <c r="E47" s="69"/>
    </row>
    <row r="48" spans="2:7" x14ac:dyDescent="0.3">
      <c r="B48" t="str">
        <f>IF(A48="","",_xlfn.XLOOKUP(A48,Einstaklingar!A:A,Einstaklingar!B:B,""))</f>
        <v/>
      </c>
      <c r="E48" s="69"/>
    </row>
    <row r="49" spans="1:7" x14ac:dyDescent="0.3">
      <c r="B49" t="str">
        <f>IF(A49="","",_xlfn.XLOOKUP(A49,Einstaklingar!A:A,Einstaklingar!B:B,""))</f>
        <v/>
      </c>
      <c r="E49" s="69"/>
    </row>
    <row r="50" spans="1:7" x14ac:dyDescent="0.3">
      <c r="B50" t="str">
        <f>IF(A50="","",_xlfn.XLOOKUP(A50,Einstaklingar!A:A,Einstaklingar!B:B,""))</f>
        <v/>
      </c>
      <c r="E50" s="69"/>
    </row>
    <row r="51" spans="1:7" x14ac:dyDescent="0.3">
      <c r="B51" t="str">
        <f>IF(A51="","",_xlfn.XLOOKUP(A51,Einstaklingar!A:A,Einstaklingar!B:B,""))</f>
        <v/>
      </c>
      <c r="E51" s="69"/>
    </row>
    <row r="52" spans="1:7" x14ac:dyDescent="0.3">
      <c r="A52" s="72"/>
      <c r="B52" s="13"/>
      <c r="C52" s="13"/>
      <c r="D52" s="13"/>
      <c r="E52" s="13"/>
      <c r="F52" s="13"/>
      <c r="G52" s="15"/>
    </row>
    <row r="53" spans="1:7" x14ac:dyDescent="0.3">
      <c r="D53" s="71" t="s">
        <v>51</v>
      </c>
      <c r="E53" s="74">
        <f>SUM(E2:E51)</f>
        <v>29000</v>
      </c>
      <c r="F53" s="74">
        <f>SUM(F2:F51)</f>
        <v>0</v>
      </c>
    </row>
    <row r="54" spans="1:7" x14ac:dyDescent="0.3">
      <c r="D54" s="71" t="s">
        <v>52</v>
      </c>
      <c r="E54" s="73">
        <f>COUNTIF(E2:E51,"&gt;0")</f>
        <v>1</v>
      </c>
      <c r="F54" s="73">
        <f>COUNTIF(F2:F51,"&gt;0")</f>
        <v>0</v>
      </c>
    </row>
    <row r="55" spans="1:7" x14ac:dyDescent="0.3">
      <c r="D55" s="71" t="s">
        <v>53</v>
      </c>
      <c r="E55" s="73">
        <f>COUNTIFS(E$2:E$51,"&gt;0",$G$2:$G$51,"=Já")</f>
        <v>0</v>
      </c>
      <c r="F55" s="73">
        <f>COUNTIFS(F$2:F$51,"&gt;0",$G$2:$G$51,"=Já")</f>
        <v>0</v>
      </c>
    </row>
    <row r="56" spans="1:7" x14ac:dyDescent="0.3">
      <c r="D56" s="71" t="s">
        <v>54</v>
      </c>
      <c r="E56" s="73">
        <f>COUNTIFS(E$2:E$51,"&gt;0",$G$2:$G$51,"=Nei")</f>
        <v>1</v>
      </c>
      <c r="F56" s="73">
        <f>COUNTIFS(F$2:F$51,"&gt;0",$G$2:$G$51,"=Nei")</f>
        <v>0</v>
      </c>
    </row>
    <row r="57" spans="1:7" x14ac:dyDescent="0.3">
      <c r="D57" s="71" t="s">
        <v>55</v>
      </c>
      <c r="E57" s="17">
        <f>E56/E54</f>
        <v>1</v>
      </c>
      <c r="F57" s="17" t="e">
        <f>F56/F54</f>
        <v>#DIV/0!</v>
      </c>
    </row>
  </sheetData>
  <conditionalFormatting sqref="G2:G43">
    <cfRule type="containsText" dxfId="2" priority="1" operator="containsText" text="Nei">
      <formula>NOT(ISERROR(SEARCH("Nei",G2)))</formula>
    </cfRule>
  </conditionalFormatting>
  <pageMargins left="0.7" right="0.7" top="0.75" bottom="0.75" header="0.3" footer="0.3"/>
  <pageSetup paperSize="9" scale="6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Button 11">
              <controlPr defaultSize="0" print="0" autoFill="0" autoPict="0" macro="[0]!CreateLists">
                <anchor moveWithCells="1">
                  <from>
                    <xdr:col>9</xdr:col>
                    <xdr:colOff>114300</xdr:colOff>
                    <xdr:row>6</xdr:row>
                    <xdr:rowOff>76200</xdr:rowOff>
                  </from>
                  <to>
                    <xdr:col>12</xdr:col>
                    <xdr:colOff>297180</xdr:colOff>
                    <xdr:row>12</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Sheet2!$A$1:$A$2</xm:f>
          </x14:formula1>
          <xm:sqref>G2:G43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B2A90-C791-4CF9-9B68-2A8C1F391900}">
  <sheetPr codeName="Sheet4">
    <tabColor theme="0" tint="-0.14999847407452621"/>
  </sheetPr>
  <dimension ref="A1:G53"/>
  <sheetViews>
    <sheetView workbookViewId="0">
      <selection activeCell="G2" sqref="G2"/>
    </sheetView>
  </sheetViews>
  <sheetFormatPr defaultRowHeight="14.4" x14ac:dyDescent="0.3"/>
  <cols>
    <col min="1" max="1" width="22.109375" customWidth="1"/>
    <col min="2" max="2" width="26" customWidth="1"/>
    <col min="3" max="3" width="21.88671875" bestFit="1" customWidth="1"/>
    <col min="4" max="4" width="39" bestFit="1" customWidth="1"/>
    <col min="5" max="5" width="15.109375" customWidth="1"/>
    <col min="6" max="6" width="23.6640625" bestFit="1" customWidth="1"/>
    <col min="7" max="7" width="16.88671875" bestFit="1" customWidth="1"/>
  </cols>
  <sheetData>
    <row r="1" spans="1:7" ht="15.6" thickTop="1" thickBot="1" x14ac:dyDescent="0.35">
      <c r="A1" s="44" t="s">
        <v>44</v>
      </c>
      <c r="B1" s="21" t="s">
        <v>45</v>
      </c>
      <c r="C1" s="21" t="s">
        <v>46</v>
      </c>
      <c r="D1" s="21" t="s">
        <v>47</v>
      </c>
      <c r="E1" s="21" t="s">
        <v>48</v>
      </c>
      <c r="F1" s="21" t="s">
        <v>49</v>
      </c>
      <c r="G1" s="21" t="s">
        <v>50</v>
      </c>
    </row>
    <row r="2" spans="1:7" ht="15" thickTop="1" x14ac:dyDescent="0.3">
      <c r="C2" s="55"/>
      <c r="E2" s="69">
        <f>SUMIF(A_Ráðgjafavinna!A:A,B_Ráðgjafavinna!A2,A_Ráðgjafavinna!E:E)</f>
        <v>0</v>
      </c>
      <c r="F2" s="69">
        <f>SUMIF(A_Ráðgjafavinna!A:A,B_Ráðgjafavinna!A2,A_Ráðgjafavinna!F:F)</f>
        <v>0</v>
      </c>
    </row>
    <row r="3" spans="1:7" x14ac:dyDescent="0.3">
      <c r="C3" s="55"/>
      <c r="E3" s="69">
        <f>SUMIF(A_Ráðgjafavinna!A:A,B_Ráðgjafavinna!A3,A_Ráðgjafavinna!E:E)</f>
        <v>0</v>
      </c>
      <c r="F3" s="69">
        <f>SUMIF(A_Ráðgjafavinna!A:A,B_Ráðgjafavinna!A3,A_Ráðgjafavinna!F:F)</f>
        <v>0</v>
      </c>
    </row>
    <row r="4" spans="1:7" x14ac:dyDescent="0.3">
      <c r="C4" s="55"/>
      <c r="E4" s="69">
        <f>SUMIF(A_Ráðgjafavinna!A:A,B_Ráðgjafavinna!A4,A_Ráðgjafavinna!E:E)</f>
        <v>0</v>
      </c>
      <c r="F4" s="69">
        <f>SUMIF(A_Ráðgjafavinna!A:A,B_Ráðgjafavinna!A4,A_Ráðgjafavinna!F:F)</f>
        <v>0</v>
      </c>
    </row>
    <row r="5" spans="1:7" x14ac:dyDescent="0.3">
      <c r="C5" s="55"/>
      <c r="E5" s="69">
        <f>SUMIF(A_Ráðgjafavinna!A:A,B_Ráðgjafavinna!A5,A_Ráðgjafavinna!E:E)</f>
        <v>0</v>
      </c>
      <c r="F5" s="69">
        <f>SUMIF(A_Ráðgjafavinna!A:A,B_Ráðgjafavinna!A5,A_Ráðgjafavinna!F:F)</f>
        <v>0</v>
      </c>
    </row>
    <row r="6" spans="1:7" x14ac:dyDescent="0.3">
      <c r="E6" s="69">
        <f>SUMIF(A_Ráðgjafavinna!A:A,B_Ráðgjafavinna!A6,A_Ráðgjafavinna!E:E)</f>
        <v>0</v>
      </c>
      <c r="F6" s="69">
        <f>SUMIF(A_Ráðgjafavinna!A:A,B_Ráðgjafavinna!A6,A_Ráðgjafavinna!F:F)</f>
        <v>0</v>
      </c>
    </row>
    <row r="7" spans="1:7" x14ac:dyDescent="0.3">
      <c r="E7" s="69">
        <f>SUMIF(A_Ráðgjafavinna!A:A,B_Ráðgjafavinna!A7,A_Ráðgjafavinna!E:E)</f>
        <v>0</v>
      </c>
      <c r="F7" s="69">
        <f>SUMIF(A_Ráðgjafavinna!A:A,B_Ráðgjafavinna!A7,A_Ráðgjafavinna!F:F)</f>
        <v>0</v>
      </c>
    </row>
    <row r="8" spans="1:7" x14ac:dyDescent="0.3">
      <c r="E8" s="69">
        <f>SUMIF(A_Ráðgjafavinna!A:A,B_Ráðgjafavinna!A8,A_Ráðgjafavinna!E:E)</f>
        <v>0</v>
      </c>
      <c r="F8" s="69">
        <f>SUMIF(A_Ráðgjafavinna!A:A,B_Ráðgjafavinna!A8,A_Ráðgjafavinna!F:F)</f>
        <v>0</v>
      </c>
    </row>
    <row r="9" spans="1:7" x14ac:dyDescent="0.3">
      <c r="E9" s="69">
        <f>SUMIF(A_Ráðgjafavinna!A:A,B_Ráðgjafavinna!A9,A_Ráðgjafavinna!E:E)</f>
        <v>0</v>
      </c>
      <c r="F9" s="69">
        <f>SUMIF(A_Ráðgjafavinna!A:A,B_Ráðgjafavinna!A9,A_Ráðgjafavinna!F:F)</f>
        <v>0</v>
      </c>
    </row>
    <row r="10" spans="1:7" x14ac:dyDescent="0.3">
      <c r="E10" s="69">
        <f>SUMIF(A_Ráðgjafavinna!A:A,B_Ráðgjafavinna!A10,A_Ráðgjafavinna!E:E)</f>
        <v>0</v>
      </c>
      <c r="F10" s="69">
        <f>SUMIF(A_Ráðgjafavinna!A:A,B_Ráðgjafavinna!A10,A_Ráðgjafavinna!F:F)</f>
        <v>0</v>
      </c>
    </row>
    <row r="11" spans="1:7" x14ac:dyDescent="0.3">
      <c r="E11" s="69">
        <f>SUMIF(A_Ráðgjafavinna!A:A,B_Ráðgjafavinna!A11,A_Ráðgjafavinna!E:E)</f>
        <v>0</v>
      </c>
      <c r="F11" s="69">
        <f>SUMIF(A_Ráðgjafavinna!A:A,B_Ráðgjafavinna!A11,A_Ráðgjafavinna!F:F)</f>
        <v>0</v>
      </c>
    </row>
    <row r="12" spans="1:7" x14ac:dyDescent="0.3">
      <c r="E12" s="69">
        <f>SUMIF(A_Ráðgjafavinna!A:A,B_Ráðgjafavinna!A12,A_Ráðgjafavinna!E:E)</f>
        <v>0</v>
      </c>
      <c r="F12" s="69">
        <f>SUMIF(A_Ráðgjafavinna!A:A,B_Ráðgjafavinna!A12,A_Ráðgjafavinna!F:F)</f>
        <v>0</v>
      </c>
    </row>
    <row r="13" spans="1:7" x14ac:dyDescent="0.3">
      <c r="E13" s="69">
        <f>SUMIF(A_Ráðgjafavinna!A:A,B_Ráðgjafavinna!A13,A_Ráðgjafavinna!E:E)</f>
        <v>0</v>
      </c>
      <c r="F13" s="69">
        <f>SUMIF(A_Ráðgjafavinna!A:A,B_Ráðgjafavinna!A13,A_Ráðgjafavinna!F:F)</f>
        <v>0</v>
      </c>
    </row>
    <row r="14" spans="1:7" x14ac:dyDescent="0.3">
      <c r="E14" s="69">
        <f>SUMIF(A_Ráðgjafavinna!A:A,B_Ráðgjafavinna!A14,A_Ráðgjafavinna!E:E)</f>
        <v>0</v>
      </c>
      <c r="F14" s="69">
        <f>SUMIF(A_Ráðgjafavinna!A:A,B_Ráðgjafavinna!A14,A_Ráðgjafavinna!F:F)</f>
        <v>0</v>
      </c>
    </row>
    <row r="15" spans="1:7" x14ac:dyDescent="0.3">
      <c r="E15" s="69">
        <f>SUMIF(A_Ráðgjafavinna!A:A,B_Ráðgjafavinna!A15,A_Ráðgjafavinna!E:E)</f>
        <v>0</v>
      </c>
      <c r="F15" s="69">
        <f>SUMIF(A_Ráðgjafavinna!A:A,B_Ráðgjafavinna!A15,A_Ráðgjafavinna!F:F)</f>
        <v>0</v>
      </c>
    </row>
    <row r="16" spans="1:7" x14ac:dyDescent="0.3">
      <c r="E16" s="69">
        <f>SUMIF(A_Ráðgjafavinna!A:A,B_Ráðgjafavinna!A16,A_Ráðgjafavinna!E:E)</f>
        <v>0</v>
      </c>
      <c r="F16" s="69">
        <f>SUMIF(A_Ráðgjafavinna!A:A,B_Ráðgjafavinna!A16,A_Ráðgjafavinna!F:F)</f>
        <v>0</v>
      </c>
    </row>
    <row r="17" spans="5:6" x14ac:dyDescent="0.3">
      <c r="E17" s="69">
        <f>SUMIF(A_Ráðgjafavinna!A:A,B_Ráðgjafavinna!A17,A_Ráðgjafavinna!E:E)</f>
        <v>0</v>
      </c>
      <c r="F17" s="69">
        <f>SUMIF(A_Ráðgjafavinna!A:A,B_Ráðgjafavinna!A17,A_Ráðgjafavinna!F:F)</f>
        <v>0</v>
      </c>
    </row>
    <row r="18" spans="5:6" x14ac:dyDescent="0.3">
      <c r="E18" s="69">
        <f>SUMIF(A_Ráðgjafavinna!A:A,B_Ráðgjafavinna!A18,A_Ráðgjafavinna!E:E)</f>
        <v>0</v>
      </c>
      <c r="F18" s="69">
        <f>SUMIF(A_Ráðgjafavinna!A:A,B_Ráðgjafavinna!A18,A_Ráðgjafavinna!F:F)</f>
        <v>0</v>
      </c>
    </row>
    <row r="19" spans="5:6" x14ac:dyDescent="0.3">
      <c r="E19" s="69">
        <f>SUMIF(A_Ráðgjafavinna!A:A,B_Ráðgjafavinna!A19,A_Ráðgjafavinna!E:E)</f>
        <v>0</v>
      </c>
      <c r="F19" s="69">
        <f>SUMIF(A_Ráðgjafavinna!A:A,B_Ráðgjafavinna!A19,A_Ráðgjafavinna!F:F)</f>
        <v>0</v>
      </c>
    </row>
    <row r="20" spans="5:6" x14ac:dyDescent="0.3">
      <c r="E20" s="69">
        <f>SUMIF(A_Ráðgjafavinna!A:A,B_Ráðgjafavinna!A20,A_Ráðgjafavinna!E:E)</f>
        <v>0</v>
      </c>
      <c r="F20" s="69">
        <f>SUMIF(A_Ráðgjafavinna!A:A,B_Ráðgjafavinna!A20,A_Ráðgjafavinna!F:F)</f>
        <v>0</v>
      </c>
    </row>
    <row r="21" spans="5:6" x14ac:dyDescent="0.3">
      <c r="E21" s="69">
        <f>SUMIF(A_Ráðgjafavinna!A:A,B_Ráðgjafavinna!A21,A_Ráðgjafavinna!E:E)</f>
        <v>0</v>
      </c>
      <c r="F21" s="69">
        <f>SUMIF(A_Ráðgjafavinna!A:A,B_Ráðgjafavinna!A21,A_Ráðgjafavinna!F:F)</f>
        <v>0</v>
      </c>
    </row>
    <row r="22" spans="5:6" x14ac:dyDescent="0.3">
      <c r="E22" s="69">
        <f>SUMIF(A_Ráðgjafavinna!A:A,B_Ráðgjafavinna!A22,A_Ráðgjafavinna!E:E)</f>
        <v>0</v>
      </c>
      <c r="F22" s="69">
        <f>SUMIF(A_Ráðgjafavinna!A:A,B_Ráðgjafavinna!A22,A_Ráðgjafavinna!F:F)</f>
        <v>0</v>
      </c>
    </row>
    <row r="23" spans="5:6" x14ac:dyDescent="0.3">
      <c r="E23" s="69">
        <f>SUMIF(A_Ráðgjafavinna!A:A,B_Ráðgjafavinna!A23,A_Ráðgjafavinna!E:E)</f>
        <v>0</v>
      </c>
      <c r="F23" s="69">
        <f>SUMIF(A_Ráðgjafavinna!A:A,B_Ráðgjafavinna!A23,A_Ráðgjafavinna!F:F)</f>
        <v>0</v>
      </c>
    </row>
    <row r="24" spans="5:6" x14ac:dyDescent="0.3">
      <c r="E24" s="69">
        <f>SUMIF(A_Ráðgjafavinna!A:A,B_Ráðgjafavinna!A24,A_Ráðgjafavinna!E:E)</f>
        <v>0</v>
      </c>
      <c r="F24" s="69">
        <f>SUMIF(A_Ráðgjafavinna!A:A,B_Ráðgjafavinna!A24,A_Ráðgjafavinna!F:F)</f>
        <v>0</v>
      </c>
    </row>
    <row r="25" spans="5:6" x14ac:dyDescent="0.3">
      <c r="E25" s="69">
        <f>SUMIF(A_Ráðgjafavinna!A:A,B_Ráðgjafavinna!A25,A_Ráðgjafavinna!E:E)</f>
        <v>0</v>
      </c>
      <c r="F25" s="69">
        <f>SUMIF(A_Ráðgjafavinna!A:A,B_Ráðgjafavinna!A25,A_Ráðgjafavinna!F:F)</f>
        <v>0</v>
      </c>
    </row>
    <row r="26" spans="5:6" x14ac:dyDescent="0.3">
      <c r="E26" s="69">
        <f>SUMIF(A_Ráðgjafavinna!A:A,B_Ráðgjafavinna!A26,A_Ráðgjafavinna!E:E)</f>
        <v>0</v>
      </c>
      <c r="F26" s="69">
        <f>SUMIF(A_Ráðgjafavinna!A:A,B_Ráðgjafavinna!A26,A_Ráðgjafavinna!F:F)</f>
        <v>0</v>
      </c>
    </row>
    <row r="27" spans="5:6" x14ac:dyDescent="0.3">
      <c r="E27" s="69">
        <f>SUMIF(A_Ráðgjafavinna!A:A,B_Ráðgjafavinna!A27,A_Ráðgjafavinna!E:E)</f>
        <v>0</v>
      </c>
      <c r="F27" s="69">
        <f>SUMIF(A_Ráðgjafavinna!A:A,B_Ráðgjafavinna!A27,A_Ráðgjafavinna!F:F)</f>
        <v>0</v>
      </c>
    </row>
    <row r="28" spans="5:6" x14ac:dyDescent="0.3">
      <c r="E28" s="69">
        <f>SUMIF(A_Ráðgjafavinna!A:A,B_Ráðgjafavinna!A28,A_Ráðgjafavinna!E:E)</f>
        <v>0</v>
      </c>
      <c r="F28" s="69">
        <f>SUMIF(A_Ráðgjafavinna!A:A,B_Ráðgjafavinna!A28,A_Ráðgjafavinna!F:F)</f>
        <v>0</v>
      </c>
    </row>
    <row r="29" spans="5:6" x14ac:dyDescent="0.3">
      <c r="E29" s="69">
        <f>SUMIF(A_Ráðgjafavinna!A:A,B_Ráðgjafavinna!A29,A_Ráðgjafavinna!E:E)</f>
        <v>0</v>
      </c>
      <c r="F29" s="69">
        <f>SUMIF(A_Ráðgjafavinna!A:A,B_Ráðgjafavinna!A29,A_Ráðgjafavinna!F:F)</f>
        <v>0</v>
      </c>
    </row>
    <row r="30" spans="5:6" x14ac:dyDescent="0.3">
      <c r="E30" s="69">
        <f>SUMIF(A_Ráðgjafavinna!A:A,B_Ráðgjafavinna!A30,A_Ráðgjafavinna!E:E)</f>
        <v>0</v>
      </c>
      <c r="F30" s="69">
        <f>SUMIF(A_Ráðgjafavinna!A:A,B_Ráðgjafavinna!A30,A_Ráðgjafavinna!F:F)</f>
        <v>0</v>
      </c>
    </row>
    <row r="31" spans="5:6" x14ac:dyDescent="0.3">
      <c r="E31" s="69">
        <f>SUMIF(A_Ráðgjafavinna!A:A,B_Ráðgjafavinna!A31,A_Ráðgjafavinna!E:E)</f>
        <v>0</v>
      </c>
      <c r="F31" s="69">
        <f>SUMIF(A_Ráðgjafavinna!A:A,B_Ráðgjafavinna!A31,A_Ráðgjafavinna!F:F)</f>
        <v>0</v>
      </c>
    </row>
    <row r="32" spans="5:6" x14ac:dyDescent="0.3">
      <c r="E32" s="69">
        <f>SUMIF(A_Ráðgjafavinna!A:A,B_Ráðgjafavinna!A32,A_Ráðgjafavinna!E:E)</f>
        <v>0</v>
      </c>
      <c r="F32" s="69">
        <f>SUMIF(A_Ráðgjafavinna!A:A,B_Ráðgjafavinna!A32,A_Ráðgjafavinna!F:F)</f>
        <v>0</v>
      </c>
    </row>
    <row r="33" spans="5:6" x14ac:dyDescent="0.3">
      <c r="E33" s="69">
        <f>SUMIF(A_Ráðgjafavinna!A:A,B_Ráðgjafavinna!A33,A_Ráðgjafavinna!E:E)</f>
        <v>0</v>
      </c>
      <c r="F33" s="69">
        <f>SUMIF(A_Ráðgjafavinna!A:A,B_Ráðgjafavinna!A33,A_Ráðgjafavinna!F:F)</f>
        <v>0</v>
      </c>
    </row>
    <row r="34" spans="5:6" x14ac:dyDescent="0.3">
      <c r="E34" s="69">
        <f>SUMIF(A_Ráðgjafavinna!A:A,B_Ráðgjafavinna!A34,A_Ráðgjafavinna!E:E)</f>
        <v>0</v>
      </c>
      <c r="F34" s="69">
        <f>SUMIF(A_Ráðgjafavinna!A:A,B_Ráðgjafavinna!A34,A_Ráðgjafavinna!F:F)</f>
        <v>0</v>
      </c>
    </row>
    <row r="35" spans="5:6" x14ac:dyDescent="0.3">
      <c r="E35" s="69">
        <f>SUMIF(A_Ráðgjafavinna!A:A,B_Ráðgjafavinna!A35,A_Ráðgjafavinna!E:E)</f>
        <v>0</v>
      </c>
      <c r="F35" s="69">
        <f>SUMIF(A_Ráðgjafavinna!A:A,B_Ráðgjafavinna!A35,A_Ráðgjafavinna!F:F)</f>
        <v>0</v>
      </c>
    </row>
    <row r="36" spans="5:6" x14ac:dyDescent="0.3">
      <c r="E36" s="69">
        <f>SUMIF(A_Ráðgjafavinna!A:A,B_Ráðgjafavinna!A36,A_Ráðgjafavinna!E:E)</f>
        <v>0</v>
      </c>
      <c r="F36" s="69">
        <f>SUMIF(A_Ráðgjafavinna!A:A,B_Ráðgjafavinna!A36,A_Ráðgjafavinna!F:F)</f>
        <v>0</v>
      </c>
    </row>
    <row r="37" spans="5:6" x14ac:dyDescent="0.3">
      <c r="E37" s="69">
        <f>SUMIF(A_Ráðgjafavinna!A:A,B_Ráðgjafavinna!A37,A_Ráðgjafavinna!E:E)</f>
        <v>0</v>
      </c>
      <c r="F37" s="69">
        <f>SUMIF(A_Ráðgjafavinna!A:A,B_Ráðgjafavinna!A37,A_Ráðgjafavinna!F:F)</f>
        <v>0</v>
      </c>
    </row>
    <row r="38" spans="5:6" x14ac:dyDescent="0.3">
      <c r="E38" s="69">
        <f>SUMIF(A_Ráðgjafavinna!A:A,B_Ráðgjafavinna!A38,A_Ráðgjafavinna!E:E)</f>
        <v>0</v>
      </c>
      <c r="F38" s="69">
        <f>SUMIF(A_Ráðgjafavinna!A:A,B_Ráðgjafavinna!A38,A_Ráðgjafavinna!F:F)</f>
        <v>0</v>
      </c>
    </row>
    <row r="39" spans="5:6" x14ac:dyDescent="0.3">
      <c r="E39" s="69">
        <f>SUMIF(A_Ráðgjafavinna!A:A,B_Ráðgjafavinna!A39,A_Ráðgjafavinna!E:E)</f>
        <v>0</v>
      </c>
      <c r="F39" s="69">
        <f>SUMIF(A_Ráðgjafavinna!A:A,B_Ráðgjafavinna!A39,A_Ráðgjafavinna!F:F)</f>
        <v>0</v>
      </c>
    </row>
    <row r="40" spans="5:6" x14ac:dyDescent="0.3">
      <c r="E40" s="69">
        <f>SUMIF(A_Ráðgjafavinna!A:A,B_Ráðgjafavinna!A40,A_Ráðgjafavinna!E:E)</f>
        <v>0</v>
      </c>
      <c r="F40" s="69">
        <f>SUMIF(A_Ráðgjafavinna!A:A,B_Ráðgjafavinna!A40,A_Ráðgjafavinna!F:F)</f>
        <v>0</v>
      </c>
    </row>
    <row r="41" spans="5:6" x14ac:dyDescent="0.3">
      <c r="E41" s="69">
        <f>SUMIF(A_Ráðgjafavinna!A:A,B_Ráðgjafavinna!A41,A_Ráðgjafavinna!E:E)</f>
        <v>0</v>
      </c>
      <c r="F41" s="69">
        <f>SUMIF(A_Ráðgjafavinna!A:A,B_Ráðgjafavinna!A41,A_Ráðgjafavinna!F:F)</f>
        <v>0</v>
      </c>
    </row>
    <row r="42" spans="5:6" x14ac:dyDescent="0.3">
      <c r="E42" s="69">
        <f>SUMIF(A_Ráðgjafavinna!A:A,B_Ráðgjafavinna!A42,A_Ráðgjafavinna!E:E)</f>
        <v>0</v>
      </c>
      <c r="F42" s="69">
        <f>SUMIF(A_Ráðgjafavinna!A:A,B_Ráðgjafavinna!A42,A_Ráðgjafavinna!F:F)</f>
        <v>0</v>
      </c>
    </row>
    <row r="43" spans="5:6" x14ac:dyDescent="0.3">
      <c r="E43" s="69">
        <f>SUMIF(A_Ráðgjafavinna!A:A,B_Ráðgjafavinna!A43,A_Ráðgjafavinna!E:E)</f>
        <v>0</v>
      </c>
      <c r="F43" s="69">
        <f>SUMIF(A_Ráðgjafavinna!A:A,B_Ráðgjafavinna!A43,A_Ráðgjafavinna!F:F)</f>
        <v>0</v>
      </c>
    </row>
    <row r="44" spans="5:6" x14ac:dyDescent="0.3">
      <c r="E44" s="69">
        <f>SUMIF(A_Ráðgjafavinna!A:A,B_Ráðgjafavinna!A44,A_Ráðgjafavinna!E:E)</f>
        <v>0</v>
      </c>
      <c r="F44" s="69">
        <f>SUMIF(A_Ráðgjafavinna!A:A,B_Ráðgjafavinna!A44,A_Ráðgjafavinna!F:F)</f>
        <v>0</v>
      </c>
    </row>
    <row r="45" spans="5:6" x14ac:dyDescent="0.3">
      <c r="E45" s="69">
        <f>SUMIF(A_Ráðgjafavinna!A:A,B_Ráðgjafavinna!A45,A_Ráðgjafavinna!E:E)</f>
        <v>0</v>
      </c>
      <c r="F45" s="69">
        <f>SUMIF(A_Ráðgjafavinna!A:A,B_Ráðgjafavinna!A45,A_Ráðgjafavinna!F:F)</f>
        <v>0</v>
      </c>
    </row>
    <row r="46" spans="5:6" x14ac:dyDescent="0.3">
      <c r="E46" s="69">
        <f>SUMIF(A_Ráðgjafavinna!A:A,B_Ráðgjafavinna!A46,A_Ráðgjafavinna!E:E)</f>
        <v>0</v>
      </c>
      <c r="F46" s="69">
        <f>SUMIF(A_Ráðgjafavinna!A:A,B_Ráðgjafavinna!A46,A_Ráðgjafavinna!F:F)</f>
        <v>0</v>
      </c>
    </row>
    <row r="47" spans="5:6" x14ac:dyDescent="0.3">
      <c r="E47" s="69">
        <f>SUMIF(A_Ráðgjafavinna!A:A,B_Ráðgjafavinna!A47,A_Ráðgjafavinna!E:E)</f>
        <v>0</v>
      </c>
      <c r="F47" s="69">
        <f>SUMIF(A_Ráðgjafavinna!A:A,B_Ráðgjafavinna!A47,A_Ráðgjafavinna!F:F)</f>
        <v>0</v>
      </c>
    </row>
    <row r="48" spans="5:6" x14ac:dyDescent="0.3">
      <c r="E48" s="69">
        <f>SUMIF(A_Ráðgjafavinna!A:A,B_Ráðgjafavinna!A48,A_Ráðgjafavinna!E:E)</f>
        <v>0</v>
      </c>
      <c r="F48" s="69">
        <f>SUMIF(A_Ráðgjafavinna!A:A,B_Ráðgjafavinna!A48,A_Ráðgjafavinna!F:F)</f>
        <v>0</v>
      </c>
    </row>
    <row r="49" spans="1:7" x14ac:dyDescent="0.3">
      <c r="E49" s="69">
        <f>SUMIF(A_Ráðgjafavinna!A:A,B_Ráðgjafavinna!A49,A_Ráðgjafavinna!E:E)</f>
        <v>0</v>
      </c>
      <c r="F49" s="69">
        <f>SUMIF(A_Ráðgjafavinna!A:A,B_Ráðgjafavinna!A49,A_Ráðgjafavinna!F:F)</f>
        <v>0</v>
      </c>
    </row>
    <row r="50" spans="1:7" x14ac:dyDescent="0.3">
      <c r="E50" s="69">
        <f>SUMIF(A_Ráðgjafavinna!A:A,B_Ráðgjafavinna!A50,A_Ráðgjafavinna!E:E)</f>
        <v>0</v>
      </c>
      <c r="F50" s="69">
        <f>SUMIF(A_Ráðgjafavinna!A:A,B_Ráðgjafavinna!A50,A_Ráðgjafavinna!F:F)</f>
        <v>0</v>
      </c>
    </row>
    <row r="51" spans="1:7" x14ac:dyDescent="0.3">
      <c r="E51" s="69">
        <f>SUMIF(A_Ráðgjafavinna!A:A,B_Ráðgjafavinna!A51,A_Ráðgjafavinna!E:E)</f>
        <v>0</v>
      </c>
      <c r="F51" s="69">
        <f>SUMIF(A_Ráðgjafavinna!A:A,B_Ráðgjafavinna!A51,A_Ráðgjafavinna!F:F)</f>
        <v>0</v>
      </c>
    </row>
    <row r="52" spans="1:7" x14ac:dyDescent="0.3">
      <c r="A52" s="13"/>
      <c r="B52" s="13"/>
      <c r="C52" s="13"/>
      <c r="D52" s="13"/>
      <c r="E52" s="13"/>
      <c r="F52" s="13"/>
      <c r="G52" s="13"/>
    </row>
    <row r="53" spans="1:7" x14ac:dyDescent="0.3">
      <c r="D53" s="71" t="s">
        <v>51</v>
      </c>
      <c r="E53" s="70">
        <f>SUM(E2:E51)</f>
        <v>0</v>
      </c>
      <c r="F53" s="70">
        <f>SUM(F2:F51)</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B070C-A62D-4101-A11A-2374F563B6C9}">
  <sheetPr codeName="Sheet5">
    <tabColor theme="0" tint="-0.14999847407452621"/>
  </sheetPr>
  <dimension ref="A1:G53"/>
  <sheetViews>
    <sheetView workbookViewId="0">
      <selection activeCell="K38" sqref="K38"/>
    </sheetView>
  </sheetViews>
  <sheetFormatPr defaultRowHeight="14.4" x14ac:dyDescent="0.3"/>
  <cols>
    <col min="1" max="1" width="22.109375" customWidth="1"/>
    <col min="2" max="2" width="26" customWidth="1"/>
    <col min="3" max="3" width="21.88671875" bestFit="1" customWidth="1"/>
    <col min="4" max="4" width="39" bestFit="1" customWidth="1"/>
    <col min="5" max="5" width="15.109375" customWidth="1"/>
    <col min="6" max="6" width="23.6640625" bestFit="1" customWidth="1"/>
    <col min="7" max="7" width="16.88671875" bestFit="1" customWidth="1"/>
  </cols>
  <sheetData>
    <row r="1" spans="1:7" ht="15.6" thickTop="1" thickBot="1" x14ac:dyDescent="0.35">
      <c r="A1" s="44" t="s">
        <v>44</v>
      </c>
      <c r="B1" s="21" t="s">
        <v>45</v>
      </c>
      <c r="C1" s="21" t="s">
        <v>46</v>
      </c>
      <c r="D1" s="21" t="s">
        <v>47</v>
      </c>
      <c r="E1" s="21" t="s">
        <v>48</v>
      </c>
      <c r="F1" s="21" t="s">
        <v>49</v>
      </c>
      <c r="G1" s="21" t="s">
        <v>50</v>
      </c>
    </row>
    <row r="2" spans="1:7" ht="15" thickTop="1" x14ac:dyDescent="0.3">
      <c r="A2">
        <v>3006695149</v>
      </c>
      <c r="B2" t="s">
        <v>1626</v>
      </c>
      <c r="C2" s="55">
        <v>45355</v>
      </c>
      <c r="D2" t="s">
        <v>1640</v>
      </c>
      <c r="E2" s="69">
        <f>SUMIF(A_Ráðgjafavinna!A:A,C_Ráðgjafavinna!A2,A_Ráðgjafavinna!E:E)</f>
        <v>29000</v>
      </c>
      <c r="F2" s="69">
        <f>SUMIF(A_Ráðgjafavinna!A:A,C_Ráðgjafavinna!A2,A_Ráðgjafavinna!F:F)</f>
        <v>0</v>
      </c>
      <c r="G2" t="s">
        <v>64</v>
      </c>
    </row>
    <row r="3" spans="1:7" x14ac:dyDescent="0.3">
      <c r="C3" s="55"/>
      <c r="E3" s="69">
        <f>SUMIF(A_Ráðgjafavinna!A:A,C_Ráðgjafavinna!A3,A_Ráðgjafavinna!E:E)</f>
        <v>0</v>
      </c>
      <c r="F3" s="69">
        <f>SUMIF(A_Ráðgjafavinna!A:A,C_Ráðgjafavinna!A3,A_Ráðgjafavinna!F:F)</f>
        <v>0</v>
      </c>
    </row>
    <row r="4" spans="1:7" x14ac:dyDescent="0.3">
      <c r="C4" s="55"/>
      <c r="E4" s="69">
        <f>SUMIF(A_Ráðgjafavinna!A:A,C_Ráðgjafavinna!A4,A_Ráðgjafavinna!E:E)</f>
        <v>0</v>
      </c>
      <c r="F4" s="69">
        <f>SUMIF(A_Ráðgjafavinna!A:A,C_Ráðgjafavinna!A4,A_Ráðgjafavinna!F:F)</f>
        <v>0</v>
      </c>
    </row>
    <row r="5" spans="1:7" x14ac:dyDescent="0.3">
      <c r="C5" s="55"/>
      <c r="E5" s="69">
        <f>SUMIF(A_Ráðgjafavinna!A:A,C_Ráðgjafavinna!A5,A_Ráðgjafavinna!E:E)</f>
        <v>0</v>
      </c>
      <c r="F5" s="69">
        <f>SUMIF(A_Ráðgjafavinna!A:A,C_Ráðgjafavinna!A5,A_Ráðgjafavinna!F:F)</f>
        <v>0</v>
      </c>
    </row>
    <row r="6" spans="1:7" x14ac:dyDescent="0.3">
      <c r="E6" s="69">
        <f>SUMIF(A_Ráðgjafavinna!A:A,C_Ráðgjafavinna!A6,A_Ráðgjafavinna!E:E)</f>
        <v>0</v>
      </c>
      <c r="F6" s="69">
        <f>SUMIF(A_Ráðgjafavinna!A:A,C_Ráðgjafavinna!A6,A_Ráðgjafavinna!F:F)</f>
        <v>0</v>
      </c>
    </row>
    <row r="7" spans="1:7" x14ac:dyDescent="0.3">
      <c r="E7" s="69">
        <f>SUMIF(A_Ráðgjafavinna!A:A,C_Ráðgjafavinna!A7,A_Ráðgjafavinna!E:E)</f>
        <v>0</v>
      </c>
      <c r="F7" s="69">
        <f>SUMIF(A_Ráðgjafavinna!A:A,C_Ráðgjafavinna!A7,A_Ráðgjafavinna!F:F)</f>
        <v>0</v>
      </c>
    </row>
    <row r="8" spans="1:7" x14ac:dyDescent="0.3">
      <c r="E8" s="69">
        <f>SUMIF(A_Ráðgjafavinna!A:A,C_Ráðgjafavinna!A8,A_Ráðgjafavinna!E:E)</f>
        <v>0</v>
      </c>
      <c r="F8" s="69">
        <f>SUMIF(A_Ráðgjafavinna!A:A,C_Ráðgjafavinna!A8,A_Ráðgjafavinna!F:F)</f>
        <v>0</v>
      </c>
    </row>
    <row r="9" spans="1:7" x14ac:dyDescent="0.3">
      <c r="E9" s="69">
        <f>SUMIF(A_Ráðgjafavinna!A:A,C_Ráðgjafavinna!A9,A_Ráðgjafavinna!E:E)</f>
        <v>0</v>
      </c>
      <c r="F9" s="69">
        <f>SUMIF(A_Ráðgjafavinna!A:A,C_Ráðgjafavinna!A9,A_Ráðgjafavinna!F:F)</f>
        <v>0</v>
      </c>
    </row>
    <row r="10" spans="1:7" x14ac:dyDescent="0.3">
      <c r="E10" s="69">
        <f>SUMIF(A_Ráðgjafavinna!A:A,C_Ráðgjafavinna!A10,A_Ráðgjafavinna!E:E)</f>
        <v>0</v>
      </c>
      <c r="F10" s="69">
        <f>SUMIF(A_Ráðgjafavinna!A:A,C_Ráðgjafavinna!A10,A_Ráðgjafavinna!F:F)</f>
        <v>0</v>
      </c>
    </row>
    <row r="11" spans="1:7" x14ac:dyDescent="0.3">
      <c r="E11" s="69">
        <f>SUMIF(A_Ráðgjafavinna!A:A,C_Ráðgjafavinna!A11,A_Ráðgjafavinna!E:E)</f>
        <v>0</v>
      </c>
      <c r="F11" s="69">
        <f>SUMIF(A_Ráðgjafavinna!A:A,C_Ráðgjafavinna!A11,A_Ráðgjafavinna!F:F)</f>
        <v>0</v>
      </c>
    </row>
    <row r="12" spans="1:7" x14ac:dyDescent="0.3">
      <c r="E12" s="69">
        <f>SUMIF(A_Ráðgjafavinna!A:A,C_Ráðgjafavinna!A12,A_Ráðgjafavinna!E:E)</f>
        <v>0</v>
      </c>
      <c r="F12" s="69">
        <f>SUMIF(A_Ráðgjafavinna!A:A,C_Ráðgjafavinna!A12,A_Ráðgjafavinna!F:F)</f>
        <v>0</v>
      </c>
    </row>
    <row r="13" spans="1:7" x14ac:dyDescent="0.3">
      <c r="E13" s="69">
        <f>SUMIF(A_Ráðgjafavinna!A:A,C_Ráðgjafavinna!A13,A_Ráðgjafavinna!E:E)</f>
        <v>0</v>
      </c>
      <c r="F13" s="69">
        <f>SUMIF(A_Ráðgjafavinna!A:A,C_Ráðgjafavinna!A13,A_Ráðgjafavinna!F:F)</f>
        <v>0</v>
      </c>
    </row>
    <row r="14" spans="1:7" x14ac:dyDescent="0.3">
      <c r="E14" s="69">
        <f>SUMIF(A_Ráðgjafavinna!A:A,C_Ráðgjafavinna!A14,A_Ráðgjafavinna!E:E)</f>
        <v>0</v>
      </c>
      <c r="F14" s="69">
        <f>SUMIF(A_Ráðgjafavinna!A:A,C_Ráðgjafavinna!A14,A_Ráðgjafavinna!F:F)</f>
        <v>0</v>
      </c>
    </row>
    <row r="15" spans="1:7" x14ac:dyDescent="0.3">
      <c r="E15" s="69">
        <f>SUMIF(A_Ráðgjafavinna!A:A,C_Ráðgjafavinna!A15,A_Ráðgjafavinna!E:E)</f>
        <v>0</v>
      </c>
      <c r="F15" s="69">
        <f>SUMIF(A_Ráðgjafavinna!A:A,C_Ráðgjafavinna!A15,A_Ráðgjafavinna!F:F)</f>
        <v>0</v>
      </c>
    </row>
    <row r="16" spans="1:7" x14ac:dyDescent="0.3">
      <c r="E16" s="69">
        <f>SUMIF(A_Ráðgjafavinna!A:A,C_Ráðgjafavinna!A16,A_Ráðgjafavinna!E:E)</f>
        <v>0</v>
      </c>
      <c r="F16" s="69">
        <f>SUMIF(A_Ráðgjafavinna!A:A,C_Ráðgjafavinna!A16,A_Ráðgjafavinna!F:F)</f>
        <v>0</v>
      </c>
    </row>
    <row r="17" spans="5:6" x14ac:dyDescent="0.3">
      <c r="E17" s="69">
        <f>SUMIF(A_Ráðgjafavinna!A:A,C_Ráðgjafavinna!A17,A_Ráðgjafavinna!E:E)</f>
        <v>0</v>
      </c>
      <c r="F17" s="69">
        <f>SUMIF(A_Ráðgjafavinna!A:A,C_Ráðgjafavinna!A17,A_Ráðgjafavinna!F:F)</f>
        <v>0</v>
      </c>
    </row>
    <row r="18" spans="5:6" x14ac:dyDescent="0.3">
      <c r="E18" s="69">
        <f>SUMIF(A_Ráðgjafavinna!A:A,C_Ráðgjafavinna!A18,A_Ráðgjafavinna!E:E)</f>
        <v>0</v>
      </c>
      <c r="F18" s="69">
        <f>SUMIF(A_Ráðgjafavinna!A:A,C_Ráðgjafavinna!A18,A_Ráðgjafavinna!F:F)</f>
        <v>0</v>
      </c>
    </row>
    <row r="19" spans="5:6" x14ac:dyDescent="0.3">
      <c r="E19" s="69">
        <f>SUMIF(A_Ráðgjafavinna!A:A,C_Ráðgjafavinna!A19,A_Ráðgjafavinna!E:E)</f>
        <v>0</v>
      </c>
      <c r="F19" s="69">
        <f>SUMIF(A_Ráðgjafavinna!A:A,C_Ráðgjafavinna!A19,A_Ráðgjafavinna!F:F)</f>
        <v>0</v>
      </c>
    </row>
    <row r="20" spans="5:6" x14ac:dyDescent="0.3">
      <c r="E20" s="69">
        <f>SUMIF(A_Ráðgjafavinna!A:A,C_Ráðgjafavinna!A20,A_Ráðgjafavinna!E:E)</f>
        <v>0</v>
      </c>
      <c r="F20" s="69">
        <f>SUMIF(A_Ráðgjafavinna!A:A,C_Ráðgjafavinna!A20,A_Ráðgjafavinna!F:F)</f>
        <v>0</v>
      </c>
    </row>
    <row r="21" spans="5:6" x14ac:dyDescent="0.3">
      <c r="E21" s="69">
        <f>SUMIF(A_Ráðgjafavinna!A:A,C_Ráðgjafavinna!A21,A_Ráðgjafavinna!E:E)</f>
        <v>0</v>
      </c>
      <c r="F21" s="69">
        <f>SUMIF(A_Ráðgjafavinna!A:A,C_Ráðgjafavinna!A21,A_Ráðgjafavinna!F:F)</f>
        <v>0</v>
      </c>
    </row>
    <row r="22" spans="5:6" x14ac:dyDescent="0.3">
      <c r="E22" s="69">
        <f>SUMIF(A_Ráðgjafavinna!A:A,C_Ráðgjafavinna!A22,A_Ráðgjafavinna!E:E)</f>
        <v>0</v>
      </c>
      <c r="F22" s="69">
        <f>SUMIF(A_Ráðgjafavinna!A:A,C_Ráðgjafavinna!A22,A_Ráðgjafavinna!F:F)</f>
        <v>0</v>
      </c>
    </row>
    <row r="23" spans="5:6" x14ac:dyDescent="0.3">
      <c r="E23" s="69">
        <f>SUMIF(A_Ráðgjafavinna!A:A,C_Ráðgjafavinna!A23,A_Ráðgjafavinna!E:E)</f>
        <v>0</v>
      </c>
      <c r="F23" s="69">
        <f>SUMIF(A_Ráðgjafavinna!A:A,C_Ráðgjafavinna!A23,A_Ráðgjafavinna!F:F)</f>
        <v>0</v>
      </c>
    </row>
    <row r="24" spans="5:6" x14ac:dyDescent="0.3">
      <c r="E24" s="69">
        <f>SUMIF(A_Ráðgjafavinna!A:A,C_Ráðgjafavinna!A24,A_Ráðgjafavinna!E:E)</f>
        <v>0</v>
      </c>
      <c r="F24" s="69">
        <f>SUMIF(A_Ráðgjafavinna!A:A,C_Ráðgjafavinna!A24,A_Ráðgjafavinna!F:F)</f>
        <v>0</v>
      </c>
    </row>
    <row r="25" spans="5:6" x14ac:dyDescent="0.3">
      <c r="E25" s="69">
        <f>SUMIF(A_Ráðgjafavinna!A:A,C_Ráðgjafavinna!A25,A_Ráðgjafavinna!E:E)</f>
        <v>0</v>
      </c>
      <c r="F25" s="69">
        <f>SUMIF(A_Ráðgjafavinna!A:A,C_Ráðgjafavinna!A25,A_Ráðgjafavinna!F:F)</f>
        <v>0</v>
      </c>
    </row>
    <row r="26" spans="5:6" x14ac:dyDescent="0.3">
      <c r="E26" s="69">
        <f>SUMIF(A_Ráðgjafavinna!A:A,C_Ráðgjafavinna!A26,A_Ráðgjafavinna!E:E)</f>
        <v>0</v>
      </c>
      <c r="F26" s="69">
        <f>SUMIF(A_Ráðgjafavinna!A:A,C_Ráðgjafavinna!A26,A_Ráðgjafavinna!F:F)</f>
        <v>0</v>
      </c>
    </row>
    <row r="27" spans="5:6" x14ac:dyDescent="0.3">
      <c r="E27" s="69">
        <f>SUMIF(A_Ráðgjafavinna!A:A,C_Ráðgjafavinna!A27,A_Ráðgjafavinna!E:E)</f>
        <v>0</v>
      </c>
      <c r="F27" s="69">
        <f>SUMIF(A_Ráðgjafavinna!A:A,C_Ráðgjafavinna!A27,A_Ráðgjafavinna!F:F)</f>
        <v>0</v>
      </c>
    </row>
    <row r="28" spans="5:6" x14ac:dyDescent="0.3">
      <c r="E28" s="69">
        <f>SUMIF(A_Ráðgjafavinna!A:A,C_Ráðgjafavinna!A28,A_Ráðgjafavinna!E:E)</f>
        <v>0</v>
      </c>
      <c r="F28" s="69">
        <f>SUMIF(A_Ráðgjafavinna!A:A,C_Ráðgjafavinna!A28,A_Ráðgjafavinna!F:F)</f>
        <v>0</v>
      </c>
    </row>
    <row r="29" spans="5:6" x14ac:dyDescent="0.3">
      <c r="E29" s="69">
        <f>SUMIF(A_Ráðgjafavinna!A:A,C_Ráðgjafavinna!A29,A_Ráðgjafavinna!E:E)</f>
        <v>0</v>
      </c>
      <c r="F29" s="69">
        <f>SUMIF(A_Ráðgjafavinna!A:A,C_Ráðgjafavinna!A29,A_Ráðgjafavinna!F:F)</f>
        <v>0</v>
      </c>
    </row>
    <row r="30" spans="5:6" x14ac:dyDescent="0.3">
      <c r="E30" s="69">
        <f>SUMIF(A_Ráðgjafavinna!A:A,C_Ráðgjafavinna!A30,A_Ráðgjafavinna!E:E)</f>
        <v>0</v>
      </c>
      <c r="F30" s="69">
        <f>SUMIF(A_Ráðgjafavinna!A:A,C_Ráðgjafavinna!A30,A_Ráðgjafavinna!F:F)</f>
        <v>0</v>
      </c>
    </row>
    <row r="31" spans="5:6" x14ac:dyDescent="0.3">
      <c r="E31" s="69">
        <f>SUMIF(A_Ráðgjafavinna!A:A,C_Ráðgjafavinna!A31,A_Ráðgjafavinna!E:E)</f>
        <v>0</v>
      </c>
      <c r="F31" s="69">
        <f>SUMIF(A_Ráðgjafavinna!A:A,C_Ráðgjafavinna!A31,A_Ráðgjafavinna!F:F)</f>
        <v>0</v>
      </c>
    </row>
    <row r="32" spans="5:6" x14ac:dyDescent="0.3">
      <c r="E32" s="69">
        <f>SUMIF(A_Ráðgjafavinna!A:A,C_Ráðgjafavinna!A32,A_Ráðgjafavinna!E:E)</f>
        <v>0</v>
      </c>
      <c r="F32" s="69">
        <f>SUMIF(A_Ráðgjafavinna!A:A,C_Ráðgjafavinna!A32,A_Ráðgjafavinna!F:F)</f>
        <v>0</v>
      </c>
    </row>
    <row r="33" spans="5:6" x14ac:dyDescent="0.3">
      <c r="E33" s="69">
        <f>SUMIF(A_Ráðgjafavinna!A:A,C_Ráðgjafavinna!A33,A_Ráðgjafavinna!E:E)</f>
        <v>0</v>
      </c>
      <c r="F33" s="69">
        <f>SUMIF(A_Ráðgjafavinna!A:A,C_Ráðgjafavinna!A33,A_Ráðgjafavinna!F:F)</f>
        <v>0</v>
      </c>
    </row>
    <row r="34" spans="5:6" x14ac:dyDescent="0.3">
      <c r="E34" s="69">
        <f>SUMIF(A_Ráðgjafavinna!A:A,C_Ráðgjafavinna!A34,A_Ráðgjafavinna!E:E)</f>
        <v>0</v>
      </c>
      <c r="F34" s="69">
        <f>SUMIF(A_Ráðgjafavinna!A:A,C_Ráðgjafavinna!A34,A_Ráðgjafavinna!F:F)</f>
        <v>0</v>
      </c>
    </row>
    <row r="35" spans="5:6" x14ac:dyDescent="0.3">
      <c r="E35" s="69">
        <f>SUMIF(A_Ráðgjafavinna!A:A,C_Ráðgjafavinna!A35,A_Ráðgjafavinna!E:E)</f>
        <v>0</v>
      </c>
      <c r="F35" s="69">
        <f>SUMIF(A_Ráðgjafavinna!A:A,C_Ráðgjafavinna!A35,A_Ráðgjafavinna!F:F)</f>
        <v>0</v>
      </c>
    </row>
    <row r="36" spans="5:6" x14ac:dyDescent="0.3">
      <c r="E36" s="69">
        <f>SUMIF(A_Ráðgjafavinna!A:A,C_Ráðgjafavinna!A36,A_Ráðgjafavinna!E:E)</f>
        <v>0</v>
      </c>
      <c r="F36" s="69">
        <f>SUMIF(A_Ráðgjafavinna!A:A,C_Ráðgjafavinna!A36,A_Ráðgjafavinna!F:F)</f>
        <v>0</v>
      </c>
    </row>
    <row r="37" spans="5:6" x14ac:dyDescent="0.3">
      <c r="E37" s="69">
        <f>SUMIF(A_Ráðgjafavinna!A:A,C_Ráðgjafavinna!A37,A_Ráðgjafavinna!E:E)</f>
        <v>0</v>
      </c>
      <c r="F37" s="69">
        <f>SUMIF(A_Ráðgjafavinna!A:A,C_Ráðgjafavinna!A37,A_Ráðgjafavinna!F:F)</f>
        <v>0</v>
      </c>
    </row>
    <row r="38" spans="5:6" x14ac:dyDescent="0.3">
      <c r="E38" s="69">
        <f>SUMIF(A_Ráðgjafavinna!A:A,C_Ráðgjafavinna!A38,A_Ráðgjafavinna!E:E)</f>
        <v>0</v>
      </c>
      <c r="F38" s="69">
        <f>SUMIF(A_Ráðgjafavinna!A:A,C_Ráðgjafavinna!A38,A_Ráðgjafavinna!F:F)</f>
        <v>0</v>
      </c>
    </row>
    <row r="39" spans="5:6" x14ac:dyDescent="0.3">
      <c r="E39" s="69">
        <f>SUMIF(A_Ráðgjafavinna!A:A,C_Ráðgjafavinna!A39,A_Ráðgjafavinna!E:E)</f>
        <v>0</v>
      </c>
      <c r="F39" s="69">
        <f>SUMIF(A_Ráðgjafavinna!A:A,C_Ráðgjafavinna!A39,A_Ráðgjafavinna!F:F)</f>
        <v>0</v>
      </c>
    </row>
    <row r="40" spans="5:6" x14ac:dyDescent="0.3">
      <c r="E40" s="69">
        <f>SUMIF(A_Ráðgjafavinna!A:A,C_Ráðgjafavinna!A40,A_Ráðgjafavinna!E:E)</f>
        <v>0</v>
      </c>
      <c r="F40" s="69">
        <f>SUMIF(A_Ráðgjafavinna!A:A,C_Ráðgjafavinna!A40,A_Ráðgjafavinna!F:F)</f>
        <v>0</v>
      </c>
    </row>
    <row r="41" spans="5:6" x14ac:dyDescent="0.3">
      <c r="E41" s="69">
        <f>SUMIF(A_Ráðgjafavinna!A:A,C_Ráðgjafavinna!A41,A_Ráðgjafavinna!E:E)</f>
        <v>0</v>
      </c>
      <c r="F41" s="69">
        <f>SUMIF(A_Ráðgjafavinna!A:A,C_Ráðgjafavinna!A41,A_Ráðgjafavinna!F:F)</f>
        <v>0</v>
      </c>
    </row>
    <row r="42" spans="5:6" x14ac:dyDescent="0.3">
      <c r="E42" s="69">
        <f>SUMIF(A_Ráðgjafavinna!A:A,C_Ráðgjafavinna!A42,A_Ráðgjafavinna!E:E)</f>
        <v>0</v>
      </c>
      <c r="F42" s="69">
        <f>SUMIF(A_Ráðgjafavinna!A:A,C_Ráðgjafavinna!A42,A_Ráðgjafavinna!F:F)</f>
        <v>0</v>
      </c>
    </row>
    <row r="43" spans="5:6" x14ac:dyDescent="0.3">
      <c r="E43" s="69">
        <f>SUMIF(A_Ráðgjafavinna!A:A,C_Ráðgjafavinna!A43,A_Ráðgjafavinna!E:E)</f>
        <v>0</v>
      </c>
      <c r="F43" s="69">
        <f>SUMIF(A_Ráðgjafavinna!A:A,C_Ráðgjafavinna!A43,A_Ráðgjafavinna!F:F)</f>
        <v>0</v>
      </c>
    </row>
    <row r="44" spans="5:6" x14ac:dyDescent="0.3">
      <c r="E44" s="69">
        <f>SUMIF(A_Ráðgjafavinna!A:A,C_Ráðgjafavinna!A44,A_Ráðgjafavinna!E:E)</f>
        <v>0</v>
      </c>
      <c r="F44" s="69">
        <f>SUMIF(A_Ráðgjafavinna!A:A,C_Ráðgjafavinna!A44,A_Ráðgjafavinna!F:F)</f>
        <v>0</v>
      </c>
    </row>
    <row r="45" spans="5:6" x14ac:dyDescent="0.3">
      <c r="E45" s="69">
        <f>SUMIF(A_Ráðgjafavinna!A:A,C_Ráðgjafavinna!A45,A_Ráðgjafavinna!E:E)</f>
        <v>0</v>
      </c>
      <c r="F45" s="69">
        <f>SUMIF(A_Ráðgjafavinna!A:A,C_Ráðgjafavinna!A45,A_Ráðgjafavinna!F:F)</f>
        <v>0</v>
      </c>
    </row>
    <row r="46" spans="5:6" x14ac:dyDescent="0.3">
      <c r="E46" s="69">
        <f>SUMIF(A_Ráðgjafavinna!A:A,C_Ráðgjafavinna!A46,A_Ráðgjafavinna!E:E)</f>
        <v>0</v>
      </c>
      <c r="F46" s="69">
        <f>SUMIF(A_Ráðgjafavinna!A:A,C_Ráðgjafavinna!A46,A_Ráðgjafavinna!F:F)</f>
        <v>0</v>
      </c>
    </row>
    <row r="47" spans="5:6" x14ac:dyDescent="0.3">
      <c r="E47" s="69">
        <f>SUMIF(A_Ráðgjafavinna!A:A,C_Ráðgjafavinna!A47,A_Ráðgjafavinna!E:E)</f>
        <v>0</v>
      </c>
      <c r="F47" s="69">
        <f>SUMIF(A_Ráðgjafavinna!A:A,C_Ráðgjafavinna!A47,A_Ráðgjafavinna!F:F)</f>
        <v>0</v>
      </c>
    </row>
    <row r="48" spans="5:6" x14ac:dyDescent="0.3">
      <c r="E48" s="69">
        <f>SUMIF(A_Ráðgjafavinna!A:A,C_Ráðgjafavinna!A48,A_Ráðgjafavinna!E:E)</f>
        <v>0</v>
      </c>
      <c r="F48" s="69">
        <f>SUMIF(A_Ráðgjafavinna!A:A,C_Ráðgjafavinna!A48,A_Ráðgjafavinna!F:F)</f>
        <v>0</v>
      </c>
    </row>
    <row r="49" spans="1:7" x14ac:dyDescent="0.3">
      <c r="E49" s="69">
        <f>SUMIF(A_Ráðgjafavinna!A:A,C_Ráðgjafavinna!A49,A_Ráðgjafavinna!E:E)</f>
        <v>0</v>
      </c>
      <c r="F49" s="69">
        <f>SUMIF(A_Ráðgjafavinna!A:A,C_Ráðgjafavinna!A49,A_Ráðgjafavinna!F:F)</f>
        <v>0</v>
      </c>
    </row>
    <row r="50" spans="1:7" x14ac:dyDescent="0.3">
      <c r="E50" s="69">
        <f>SUMIF(A_Ráðgjafavinna!A:A,C_Ráðgjafavinna!A50,A_Ráðgjafavinna!E:E)</f>
        <v>0</v>
      </c>
      <c r="F50" s="69">
        <f>SUMIF(A_Ráðgjafavinna!A:A,C_Ráðgjafavinna!A50,A_Ráðgjafavinna!F:F)</f>
        <v>0</v>
      </c>
    </row>
    <row r="51" spans="1:7" x14ac:dyDescent="0.3">
      <c r="E51" s="69">
        <f>SUMIF(A_Ráðgjafavinna!A:A,C_Ráðgjafavinna!A51,A_Ráðgjafavinna!E:E)</f>
        <v>0</v>
      </c>
      <c r="F51" s="69">
        <f>SUMIF(A_Ráðgjafavinna!A:A,C_Ráðgjafavinna!A51,A_Ráðgjafavinna!F:F)</f>
        <v>0</v>
      </c>
    </row>
    <row r="52" spans="1:7" x14ac:dyDescent="0.3">
      <c r="A52" s="13"/>
      <c r="B52" s="13"/>
      <c r="C52" s="13"/>
      <c r="D52" s="13"/>
      <c r="E52" s="13"/>
      <c r="F52" s="13"/>
      <c r="G52" s="13"/>
    </row>
    <row r="53" spans="1:7" x14ac:dyDescent="0.3">
      <c r="D53" s="71" t="s">
        <v>51</v>
      </c>
      <c r="E53" s="70">
        <f>SUM(E2:E51)</f>
        <v>29000</v>
      </c>
      <c r="F53" s="70">
        <f>SUM(F2:F51)</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J57"/>
  <sheetViews>
    <sheetView zoomScaleNormal="100" workbookViewId="0">
      <selection activeCell="B5" sqref="B5"/>
    </sheetView>
  </sheetViews>
  <sheetFormatPr defaultColWidth="9.109375" defaultRowHeight="14.4" x14ac:dyDescent="0.3"/>
  <cols>
    <col min="1" max="1" width="22.109375" style="45" customWidth="1"/>
    <col min="2" max="2" width="31" customWidth="1"/>
    <col min="3" max="3" width="63.88671875" bestFit="1" customWidth="1"/>
    <col min="4" max="4" width="20.109375" bestFit="1" customWidth="1"/>
    <col min="5" max="5" width="20.5546875" bestFit="1" customWidth="1"/>
    <col min="6" max="6" width="12.44140625" bestFit="1" customWidth="1"/>
    <col min="7" max="7" width="15.6640625" customWidth="1"/>
    <col min="8" max="8" width="14.6640625" bestFit="1" customWidth="1"/>
    <col min="9" max="9" width="11.5546875" customWidth="1"/>
    <col min="10" max="10" width="16.88671875" style="2" bestFit="1" customWidth="1"/>
  </cols>
  <sheetData>
    <row r="1" spans="1:10" ht="15.6" thickTop="1" thickBot="1" x14ac:dyDescent="0.35">
      <c r="A1" s="44" t="s">
        <v>44</v>
      </c>
      <c r="B1" s="21" t="s">
        <v>45</v>
      </c>
      <c r="C1" s="21" t="s">
        <v>56</v>
      </c>
      <c r="D1" s="21" t="s">
        <v>57</v>
      </c>
      <c r="E1" s="21" t="s">
        <v>58</v>
      </c>
      <c r="F1" s="21" t="s">
        <v>59</v>
      </c>
      <c r="G1" s="22" t="s">
        <v>60</v>
      </c>
      <c r="H1" s="21" t="s">
        <v>61</v>
      </c>
      <c r="I1" s="21" t="s">
        <v>62</v>
      </c>
      <c r="J1" s="21" t="s">
        <v>50</v>
      </c>
    </row>
    <row r="2" spans="1:10" ht="15" thickTop="1" x14ac:dyDescent="0.3">
      <c r="A2" s="54">
        <v>1302715539</v>
      </c>
      <c r="B2" t="str">
        <f>IF(A2="","",_xlfn.XLOOKUP(A2,Einstaklingar!A:A,Einstaklingar!B:B,""))</f>
        <v>Arndís Vala Arnfinnsdóttir</v>
      </c>
      <c r="C2" t="s">
        <v>1631</v>
      </c>
      <c r="D2" s="20" t="s">
        <v>1632</v>
      </c>
      <c r="E2" s="1">
        <v>147800</v>
      </c>
      <c r="F2" s="1">
        <v>180000</v>
      </c>
      <c r="G2" s="75">
        <f t="shared" ref="G2:G9" si="0">SUM(E2:F2)</f>
        <v>327800</v>
      </c>
      <c r="H2" s="1">
        <v>0</v>
      </c>
      <c r="I2" s="75">
        <f t="shared" ref="I2:I9" si="1">G2+H2</f>
        <v>327800</v>
      </c>
      <c r="J2" s="12" t="s">
        <v>64</v>
      </c>
    </row>
    <row r="3" spans="1:10" x14ac:dyDescent="0.3">
      <c r="A3" s="54">
        <v>805762939</v>
      </c>
      <c r="B3" t="str">
        <f>IF(A3="","",_xlfn.XLOOKUP(A3,Einstaklingar!A:A,Einstaklingar!B:B,""))</f>
        <v>Ingunn Jónsdóttir</v>
      </c>
      <c r="C3" t="s">
        <v>1631</v>
      </c>
      <c r="D3" s="20" t="s">
        <v>1633</v>
      </c>
      <c r="E3" s="1">
        <v>147800</v>
      </c>
      <c r="F3" s="1">
        <v>180000</v>
      </c>
      <c r="G3" s="75">
        <f t="shared" si="0"/>
        <v>327800</v>
      </c>
      <c r="H3" s="1">
        <v>0</v>
      </c>
      <c r="I3" s="75">
        <f t="shared" si="1"/>
        <v>327800</v>
      </c>
      <c r="J3" s="12" t="s">
        <v>63</v>
      </c>
    </row>
    <row r="4" spans="1:10" x14ac:dyDescent="0.3">
      <c r="A4">
        <v>1602754059</v>
      </c>
      <c r="B4" t="str">
        <f>IF(A4="","",_xlfn.XLOOKUP(A4,Einstaklingar!A:A,Einstaklingar!B:B,""))</f>
        <v>Harpa Snædal</v>
      </c>
      <c r="C4" t="s">
        <v>1631</v>
      </c>
      <c r="D4" s="20" t="s">
        <v>1632</v>
      </c>
      <c r="E4" s="1">
        <v>147800</v>
      </c>
      <c r="F4" s="1">
        <v>180000</v>
      </c>
      <c r="G4" s="75">
        <f t="shared" si="0"/>
        <v>327800</v>
      </c>
      <c r="H4" s="1">
        <v>0</v>
      </c>
      <c r="I4" s="75">
        <f t="shared" si="1"/>
        <v>327800</v>
      </c>
      <c r="J4" s="12" t="s">
        <v>63</v>
      </c>
    </row>
    <row r="5" spans="1:10" x14ac:dyDescent="0.3">
      <c r="A5" s="97">
        <v>306862339</v>
      </c>
      <c r="B5" t="str">
        <f>IF(A5="","",_xlfn.XLOOKUP(A5,Einstaklingar!A:A,Einstaklingar!B:B,""))</f>
        <v>Ólafur Pálsson</v>
      </c>
      <c r="C5" t="s">
        <v>1634</v>
      </c>
      <c r="D5" s="20" t="s">
        <v>1635</v>
      </c>
      <c r="E5" s="1">
        <v>94500</v>
      </c>
      <c r="F5" s="1">
        <v>94800</v>
      </c>
      <c r="G5" s="75">
        <f t="shared" si="0"/>
        <v>189300</v>
      </c>
      <c r="H5" s="1">
        <v>165600</v>
      </c>
      <c r="I5" s="75">
        <f t="shared" si="1"/>
        <v>354900</v>
      </c>
      <c r="J5" s="12" t="s">
        <v>63</v>
      </c>
    </row>
    <row r="6" spans="1:10" x14ac:dyDescent="0.3">
      <c r="A6" s="54">
        <v>1006554549</v>
      </c>
      <c r="B6" t="str">
        <f>IF(A6="","",_xlfn.XLOOKUP(A6,Einstaklingar!A:A,Einstaklingar!B:B,""))</f>
        <v>Björn Guðbjörnsson</v>
      </c>
      <c r="C6" t="s">
        <v>1634</v>
      </c>
      <c r="D6" s="20" t="s">
        <v>1635</v>
      </c>
      <c r="E6" s="1">
        <v>94500</v>
      </c>
      <c r="F6" s="1">
        <v>94800</v>
      </c>
      <c r="G6" s="75">
        <f t="shared" si="0"/>
        <v>189300</v>
      </c>
      <c r="H6" s="1">
        <v>165600</v>
      </c>
      <c r="I6" s="75">
        <f t="shared" si="1"/>
        <v>354900</v>
      </c>
      <c r="J6" s="12" t="s">
        <v>63</v>
      </c>
    </row>
    <row r="7" spans="1:10" x14ac:dyDescent="0.3">
      <c r="A7" s="54">
        <v>306753049</v>
      </c>
      <c r="B7" t="str">
        <f>IF(A7="","",_xlfn.XLOOKUP(A7,Einstaklingar!A:A,Einstaklingar!B:B,""))</f>
        <v>Arnfríður Henrysdóttir</v>
      </c>
      <c r="C7" t="s">
        <v>1636</v>
      </c>
      <c r="D7" s="20" t="s">
        <v>1637</v>
      </c>
      <c r="E7" s="1">
        <v>130800</v>
      </c>
      <c r="F7" s="1">
        <v>165000</v>
      </c>
      <c r="G7" s="75">
        <f t="shared" si="0"/>
        <v>295800</v>
      </c>
      <c r="H7" s="1">
        <v>71700</v>
      </c>
      <c r="I7" s="75">
        <f t="shared" si="1"/>
        <v>367500</v>
      </c>
      <c r="J7" s="12" t="s">
        <v>64</v>
      </c>
    </row>
    <row r="8" spans="1:10" x14ac:dyDescent="0.3">
      <c r="A8" s="54">
        <v>1510724109</v>
      </c>
      <c r="B8" t="str">
        <f>IF(A8="","",_xlfn.XLOOKUP(A8,Einstaklingar!A:A,Einstaklingar!B:B,""))</f>
        <v>Orri Ingþórsson</v>
      </c>
      <c r="C8" t="s">
        <v>1636</v>
      </c>
      <c r="D8" s="20" t="s">
        <v>1637</v>
      </c>
      <c r="E8" s="1">
        <v>130800</v>
      </c>
      <c r="F8" s="1">
        <v>165000</v>
      </c>
      <c r="G8" s="75">
        <f t="shared" si="0"/>
        <v>295800</v>
      </c>
      <c r="H8" s="1">
        <v>71700</v>
      </c>
      <c r="I8" s="75">
        <f t="shared" si="1"/>
        <v>367500</v>
      </c>
      <c r="J8" s="12" t="s">
        <v>63</v>
      </c>
    </row>
    <row r="9" spans="1:10" ht="16.2" x14ac:dyDescent="0.3">
      <c r="A9" s="54">
        <v>2807663219</v>
      </c>
      <c r="B9" t="str">
        <f>IF(A9="","",_xlfn.XLOOKUP(A9,Einstaklingar!A:A,Einstaklingar!B:B,""))</f>
        <v>Ragnheiður Baldursdóttir</v>
      </c>
      <c r="C9" t="s">
        <v>1641</v>
      </c>
      <c r="D9" s="20" t="s">
        <v>1642</v>
      </c>
      <c r="E9" s="1">
        <v>150200</v>
      </c>
      <c r="F9" s="1">
        <v>132000</v>
      </c>
      <c r="G9" s="75">
        <f t="shared" si="0"/>
        <v>282200</v>
      </c>
      <c r="H9" s="1">
        <v>115700</v>
      </c>
      <c r="I9" s="75">
        <f t="shared" si="1"/>
        <v>397900</v>
      </c>
      <c r="J9" s="12" t="s">
        <v>64</v>
      </c>
    </row>
    <row r="10" spans="1:10" ht="16.2" x14ac:dyDescent="0.3">
      <c r="A10" s="45">
        <v>502763689</v>
      </c>
      <c r="B10" t="str">
        <f>IF(A10="","",_xlfn.XLOOKUP(A10,Einstaklingar!A:A,Einstaklingar!B:B,""))</f>
        <v>Hrund Þórhallsdóttir</v>
      </c>
      <c r="C10" t="s">
        <v>1641</v>
      </c>
      <c r="D10" s="20" t="s">
        <v>1642</v>
      </c>
      <c r="E10" s="1">
        <v>150200</v>
      </c>
      <c r="F10" s="1">
        <v>132000</v>
      </c>
      <c r="G10" s="75">
        <f t="shared" ref="G10:G51" si="2">SUM(E10:F10)</f>
        <v>282200</v>
      </c>
      <c r="H10" s="1">
        <v>115700</v>
      </c>
      <c r="I10" s="75">
        <f t="shared" ref="I10:I51" si="3">G10+H10</f>
        <v>397900</v>
      </c>
      <c r="J10" s="12" t="s">
        <v>64</v>
      </c>
    </row>
    <row r="11" spans="1:10" x14ac:dyDescent="0.3">
      <c r="A11" s="45">
        <v>1405713189</v>
      </c>
      <c r="B11" t="str">
        <f>IF(A11="","",_xlfn.XLOOKUP(A11,Einstaklingar!A:A,Einstaklingar!B:B,""))</f>
        <v>Sigríður Björnsdóttir</v>
      </c>
      <c r="C11" t="s">
        <v>1643</v>
      </c>
      <c r="D11" s="20" t="s">
        <v>1644</v>
      </c>
      <c r="E11" s="1">
        <v>110000</v>
      </c>
      <c r="F11" s="1">
        <v>225000</v>
      </c>
      <c r="G11" s="75">
        <f t="shared" si="2"/>
        <v>335000</v>
      </c>
      <c r="H11" s="1">
        <v>130000</v>
      </c>
      <c r="I11" s="75">
        <f t="shared" si="3"/>
        <v>465000</v>
      </c>
      <c r="J11" s="12" t="s">
        <v>64</v>
      </c>
    </row>
    <row r="12" spans="1:10" x14ac:dyDescent="0.3">
      <c r="B12" t="str">
        <f>IF(A12="","",_xlfn.XLOOKUP(A12,Einstaklingar!A:A,Einstaklingar!B:B,""))</f>
        <v/>
      </c>
      <c r="D12" s="20"/>
      <c r="E12" s="1"/>
      <c r="F12" s="1"/>
      <c r="G12" s="75">
        <f t="shared" si="2"/>
        <v>0</v>
      </c>
      <c r="H12" s="1"/>
      <c r="I12" s="75">
        <f t="shared" si="3"/>
        <v>0</v>
      </c>
      <c r="J12" s="12"/>
    </row>
    <row r="13" spans="1:10" x14ac:dyDescent="0.3">
      <c r="B13" t="str">
        <f>IF(A13="","",_xlfn.XLOOKUP(A13,Einstaklingar!A:A,Einstaklingar!B:B,""))</f>
        <v/>
      </c>
      <c r="D13" s="20"/>
      <c r="E13" s="1"/>
      <c r="F13" s="1"/>
      <c r="G13" s="75">
        <f t="shared" si="2"/>
        <v>0</v>
      </c>
      <c r="H13" s="1"/>
      <c r="I13" s="75">
        <f t="shared" si="3"/>
        <v>0</v>
      </c>
      <c r="J13" s="12"/>
    </row>
    <row r="14" spans="1:10" x14ac:dyDescent="0.3">
      <c r="A14"/>
      <c r="B14" t="str">
        <f>IF(A14="","",_xlfn.XLOOKUP(A14,Einstaklingar!A:A,Einstaklingar!B:B,""))</f>
        <v/>
      </c>
      <c r="D14" s="20"/>
      <c r="E14" s="1"/>
      <c r="F14" s="1"/>
      <c r="G14" s="75">
        <f t="shared" si="2"/>
        <v>0</v>
      </c>
      <c r="H14" s="1"/>
      <c r="I14" s="75">
        <f t="shared" si="3"/>
        <v>0</v>
      </c>
      <c r="J14" s="12"/>
    </row>
    <row r="15" spans="1:10" x14ac:dyDescent="0.3">
      <c r="B15" t="str">
        <f>IF(A15="","",_xlfn.XLOOKUP(A15,Einstaklingar!A:A,Einstaklingar!B:B,""))</f>
        <v/>
      </c>
      <c r="D15" s="20"/>
      <c r="E15" s="1"/>
      <c r="F15" s="1"/>
      <c r="G15" s="75">
        <f t="shared" si="2"/>
        <v>0</v>
      </c>
      <c r="H15" s="1"/>
      <c r="I15" s="75">
        <f t="shared" si="3"/>
        <v>0</v>
      </c>
      <c r="J15" s="12"/>
    </row>
    <row r="16" spans="1:10" x14ac:dyDescent="0.3">
      <c r="B16" t="str">
        <f>IF(A16="","",_xlfn.XLOOKUP(A16,Einstaklingar!A:A,Einstaklingar!B:B,""))</f>
        <v/>
      </c>
      <c r="D16" s="20"/>
      <c r="E16" s="1"/>
      <c r="F16" s="1"/>
      <c r="G16" s="75">
        <f t="shared" si="2"/>
        <v>0</v>
      </c>
      <c r="H16" s="1"/>
      <c r="I16" s="75">
        <f t="shared" si="3"/>
        <v>0</v>
      </c>
      <c r="J16" s="12"/>
    </row>
    <row r="17" spans="1:10" x14ac:dyDescent="0.3">
      <c r="B17" t="str">
        <f>IF(A17="","",_xlfn.XLOOKUP(A17,Einstaklingar!A:A,Einstaklingar!B:B,""))</f>
        <v/>
      </c>
      <c r="D17" s="20"/>
      <c r="E17" s="1"/>
      <c r="F17" s="1"/>
      <c r="G17" s="75">
        <f t="shared" si="2"/>
        <v>0</v>
      </c>
      <c r="H17" s="1"/>
      <c r="I17" s="75">
        <f t="shared" si="3"/>
        <v>0</v>
      </c>
      <c r="J17" s="12"/>
    </row>
    <row r="18" spans="1:10" x14ac:dyDescent="0.3">
      <c r="A18" s="54"/>
      <c r="B18" t="str">
        <f>IF(A18="","",_xlfn.XLOOKUP(A18,Einstaklingar!A:A,Einstaklingar!B:B,""))</f>
        <v/>
      </c>
      <c r="D18" s="20"/>
      <c r="E18" s="1"/>
      <c r="F18" s="1"/>
      <c r="G18" s="75">
        <f t="shared" si="2"/>
        <v>0</v>
      </c>
      <c r="H18" s="1"/>
      <c r="I18" s="75">
        <f t="shared" si="3"/>
        <v>0</v>
      </c>
      <c r="J18" s="12"/>
    </row>
    <row r="19" spans="1:10" x14ac:dyDescent="0.3">
      <c r="A19" s="54"/>
      <c r="B19" t="str">
        <f>IF(A19="","",_xlfn.XLOOKUP(A19,Einstaklingar!A:A,Einstaklingar!B:B,""))</f>
        <v/>
      </c>
      <c r="D19" s="20"/>
      <c r="E19" s="1"/>
      <c r="F19" s="1"/>
      <c r="G19" s="75">
        <f t="shared" si="2"/>
        <v>0</v>
      </c>
      <c r="H19" s="1"/>
      <c r="I19" s="75">
        <f t="shared" si="3"/>
        <v>0</v>
      </c>
      <c r="J19" s="12"/>
    </row>
    <row r="20" spans="1:10" x14ac:dyDescent="0.3">
      <c r="A20" s="54"/>
      <c r="B20" t="str">
        <f>IF(A20="","",_xlfn.XLOOKUP(A20,Einstaklingar!A:A,Einstaklingar!B:B,""))</f>
        <v/>
      </c>
      <c r="D20" s="20"/>
      <c r="E20" s="1"/>
      <c r="F20" s="1"/>
      <c r="G20" s="75">
        <f t="shared" si="2"/>
        <v>0</v>
      </c>
      <c r="H20" s="1"/>
      <c r="I20" s="75">
        <f t="shared" si="3"/>
        <v>0</v>
      </c>
      <c r="J20" s="12"/>
    </row>
    <row r="21" spans="1:10" x14ac:dyDescent="0.3">
      <c r="B21" t="str">
        <f>IF(A21="","",_xlfn.XLOOKUP(A21,Einstaklingar!A:A,Einstaklingar!B:B,""))</f>
        <v/>
      </c>
      <c r="D21" s="20"/>
      <c r="E21" s="1"/>
      <c r="F21" s="1"/>
      <c r="G21" s="75">
        <f t="shared" si="2"/>
        <v>0</v>
      </c>
      <c r="H21" s="1"/>
      <c r="I21" s="75">
        <f t="shared" si="3"/>
        <v>0</v>
      </c>
      <c r="J21" s="12"/>
    </row>
    <row r="22" spans="1:10" x14ac:dyDescent="0.3">
      <c r="B22" t="str">
        <f>IF(A22="","",_xlfn.XLOOKUP(A22,Einstaklingar!A:A,Einstaklingar!B:B,""))</f>
        <v/>
      </c>
      <c r="D22" s="20"/>
      <c r="E22" s="1"/>
      <c r="F22" s="1"/>
      <c r="G22" s="75">
        <f t="shared" si="2"/>
        <v>0</v>
      </c>
      <c r="H22" s="1"/>
      <c r="I22" s="75">
        <f t="shared" si="3"/>
        <v>0</v>
      </c>
      <c r="J22" s="12"/>
    </row>
    <row r="23" spans="1:10" x14ac:dyDescent="0.3">
      <c r="B23" t="str">
        <f>IF(A23="","",_xlfn.XLOOKUP(A23,Einstaklingar!A:A,Einstaklingar!B:B,""))</f>
        <v/>
      </c>
      <c r="D23" s="20"/>
      <c r="E23" s="1"/>
      <c r="F23" s="1"/>
      <c r="G23" s="75">
        <f t="shared" si="2"/>
        <v>0</v>
      </c>
      <c r="H23" s="1"/>
      <c r="I23" s="75">
        <f t="shared" si="3"/>
        <v>0</v>
      </c>
      <c r="J23" s="12"/>
    </row>
    <row r="24" spans="1:10" x14ac:dyDescent="0.3">
      <c r="A24"/>
      <c r="B24" t="str">
        <f>IF(A24="","",_xlfn.XLOOKUP(A24,Einstaklingar!A:A,Einstaklingar!B:B,""))</f>
        <v/>
      </c>
      <c r="D24" s="20"/>
      <c r="E24" s="1"/>
      <c r="F24" s="1"/>
      <c r="G24" s="75">
        <f t="shared" si="2"/>
        <v>0</v>
      </c>
      <c r="H24" s="1"/>
      <c r="I24" s="75">
        <f t="shared" si="3"/>
        <v>0</v>
      </c>
      <c r="J24" s="12"/>
    </row>
    <row r="25" spans="1:10" x14ac:dyDescent="0.3">
      <c r="A25" s="54"/>
      <c r="B25" t="str">
        <f>IF(A25="","",_xlfn.XLOOKUP(A25,Einstaklingar!A:A,Einstaklingar!B:B,""))</f>
        <v/>
      </c>
      <c r="D25" s="20"/>
      <c r="E25" s="1"/>
      <c r="F25" s="1"/>
      <c r="G25" s="75">
        <f t="shared" si="2"/>
        <v>0</v>
      </c>
      <c r="H25" s="1"/>
      <c r="I25" s="75">
        <f t="shared" si="3"/>
        <v>0</v>
      </c>
      <c r="J25" s="12"/>
    </row>
    <row r="26" spans="1:10" x14ac:dyDescent="0.3">
      <c r="A26" s="54"/>
      <c r="B26" t="str">
        <f>IF(A26="","",_xlfn.XLOOKUP(A26,Einstaklingar!A:A,Einstaklingar!B:B,""))</f>
        <v/>
      </c>
      <c r="D26" s="20"/>
      <c r="E26" s="1"/>
      <c r="F26" s="1"/>
      <c r="G26" s="75">
        <f t="shared" si="2"/>
        <v>0</v>
      </c>
      <c r="H26" s="1"/>
      <c r="I26" s="75">
        <f t="shared" si="3"/>
        <v>0</v>
      </c>
      <c r="J26" s="12"/>
    </row>
    <row r="27" spans="1:10" x14ac:dyDescent="0.3">
      <c r="B27" t="str">
        <f>IF(A27="","",_xlfn.XLOOKUP(A27,Einstaklingar!A:A,Einstaklingar!B:B,""))</f>
        <v/>
      </c>
      <c r="D27" s="20"/>
      <c r="E27" s="1"/>
      <c r="F27" s="1"/>
      <c r="G27" s="75">
        <f t="shared" si="2"/>
        <v>0</v>
      </c>
      <c r="H27" s="1"/>
      <c r="I27" s="75">
        <f t="shared" si="3"/>
        <v>0</v>
      </c>
      <c r="J27" s="12"/>
    </row>
    <row r="28" spans="1:10" x14ac:dyDescent="0.3">
      <c r="B28" t="str">
        <f>IF(A28="","",_xlfn.XLOOKUP(A28,Einstaklingar!A:A,Einstaklingar!B:B,""))</f>
        <v/>
      </c>
      <c r="D28" s="20"/>
      <c r="E28" s="1"/>
      <c r="F28" s="1"/>
      <c r="G28" s="75">
        <f t="shared" si="2"/>
        <v>0</v>
      </c>
      <c r="H28" s="1"/>
      <c r="I28" s="75">
        <f t="shared" si="3"/>
        <v>0</v>
      </c>
      <c r="J28" s="12"/>
    </row>
    <row r="29" spans="1:10" x14ac:dyDescent="0.3">
      <c r="B29" t="str">
        <f>IF(A29="","",_xlfn.XLOOKUP(A29,Einstaklingar!A:A,Einstaklingar!B:B,""))</f>
        <v/>
      </c>
      <c r="D29" s="20"/>
      <c r="E29" s="1"/>
      <c r="F29" s="1"/>
      <c r="G29" s="75">
        <f t="shared" si="2"/>
        <v>0</v>
      </c>
      <c r="H29" s="1"/>
      <c r="I29" s="75">
        <f t="shared" si="3"/>
        <v>0</v>
      </c>
      <c r="J29" s="12"/>
    </row>
    <row r="30" spans="1:10" x14ac:dyDescent="0.3">
      <c r="B30" t="str">
        <f>IF(A30="","",_xlfn.XLOOKUP(A30,Einstaklingar!A:A,Einstaklingar!B:B,""))</f>
        <v/>
      </c>
      <c r="D30" s="20"/>
      <c r="E30" s="1"/>
      <c r="F30" s="1"/>
      <c r="G30" s="75">
        <f t="shared" si="2"/>
        <v>0</v>
      </c>
      <c r="H30" s="1"/>
      <c r="I30" s="75">
        <f t="shared" si="3"/>
        <v>0</v>
      </c>
      <c r="J30" s="12"/>
    </row>
    <row r="31" spans="1:10" x14ac:dyDescent="0.3">
      <c r="B31" t="str">
        <f>IF(A31="","",_xlfn.XLOOKUP(A31,Einstaklingar!A:A,Einstaklingar!B:B,""))</f>
        <v/>
      </c>
      <c r="D31" s="20"/>
      <c r="E31" s="1"/>
      <c r="F31" s="1"/>
      <c r="G31" s="75">
        <f t="shared" si="2"/>
        <v>0</v>
      </c>
      <c r="H31" s="1"/>
      <c r="I31" s="75">
        <f t="shared" si="3"/>
        <v>0</v>
      </c>
      <c r="J31" s="12"/>
    </row>
    <row r="32" spans="1:10" x14ac:dyDescent="0.3">
      <c r="B32" t="str">
        <f>IF(A32="","",_xlfn.XLOOKUP(A32,Einstaklingar!A:A,Einstaklingar!B:B,""))</f>
        <v/>
      </c>
      <c r="D32" s="20"/>
      <c r="E32" s="1"/>
      <c r="F32" s="1"/>
      <c r="G32" s="75">
        <f t="shared" si="2"/>
        <v>0</v>
      </c>
      <c r="H32" s="1"/>
      <c r="I32" s="75">
        <f t="shared" si="3"/>
        <v>0</v>
      </c>
      <c r="J32" s="12"/>
    </row>
    <row r="33" spans="2:10" x14ac:dyDescent="0.3">
      <c r="B33" t="str">
        <f>IF(A33="","",_xlfn.XLOOKUP(A33,Einstaklingar!A:A,Einstaklingar!B:B,""))</f>
        <v/>
      </c>
      <c r="D33" s="20"/>
      <c r="E33" s="1"/>
      <c r="F33" s="1"/>
      <c r="G33" s="75">
        <f t="shared" si="2"/>
        <v>0</v>
      </c>
      <c r="H33" s="1"/>
      <c r="I33" s="75">
        <f t="shared" si="3"/>
        <v>0</v>
      </c>
      <c r="J33" s="12"/>
    </row>
    <row r="34" spans="2:10" x14ac:dyDescent="0.3">
      <c r="B34" t="str">
        <f>IF(A34="","",_xlfn.XLOOKUP(A34,Einstaklingar!A:A,Einstaklingar!B:B,""))</f>
        <v/>
      </c>
      <c r="D34" s="20"/>
      <c r="E34" s="1"/>
      <c r="F34" s="1"/>
      <c r="G34" s="75">
        <f t="shared" si="2"/>
        <v>0</v>
      </c>
      <c r="H34" s="1"/>
      <c r="I34" s="75">
        <f t="shared" si="3"/>
        <v>0</v>
      </c>
      <c r="J34" s="12"/>
    </row>
    <row r="35" spans="2:10" x14ac:dyDescent="0.3">
      <c r="B35" t="str">
        <f>IF(A35="","",_xlfn.XLOOKUP(A35,Einstaklingar!A:A,Einstaklingar!B:B,""))</f>
        <v/>
      </c>
      <c r="G35" s="75">
        <f t="shared" si="2"/>
        <v>0</v>
      </c>
      <c r="I35" s="75">
        <f t="shared" si="3"/>
        <v>0</v>
      </c>
    </row>
    <row r="36" spans="2:10" x14ac:dyDescent="0.3">
      <c r="B36" t="str">
        <f>IF(A36="","",_xlfn.XLOOKUP(A36,Einstaklingar!A:A,Einstaklingar!B:B,""))</f>
        <v/>
      </c>
      <c r="G36" s="75">
        <f t="shared" si="2"/>
        <v>0</v>
      </c>
      <c r="I36" s="75">
        <f t="shared" si="3"/>
        <v>0</v>
      </c>
    </row>
    <row r="37" spans="2:10" x14ac:dyDescent="0.3">
      <c r="B37" t="str">
        <f>IF(A37="","",_xlfn.XLOOKUP(A37,Einstaklingar!A:A,Einstaklingar!B:B,""))</f>
        <v/>
      </c>
      <c r="G37" s="75">
        <f t="shared" si="2"/>
        <v>0</v>
      </c>
      <c r="I37" s="75">
        <f t="shared" si="3"/>
        <v>0</v>
      </c>
    </row>
    <row r="38" spans="2:10" x14ac:dyDescent="0.3">
      <c r="B38" t="str">
        <f>IF(A38="","",_xlfn.XLOOKUP(A38,Einstaklingar!A:A,Einstaklingar!B:B,""))</f>
        <v/>
      </c>
      <c r="G38" s="75">
        <f t="shared" si="2"/>
        <v>0</v>
      </c>
      <c r="I38" s="75">
        <f t="shared" si="3"/>
        <v>0</v>
      </c>
    </row>
    <row r="39" spans="2:10" x14ac:dyDescent="0.3">
      <c r="B39" t="str">
        <f>IF(A39="","",_xlfn.XLOOKUP(A39,Einstaklingar!A:A,Einstaklingar!B:B,""))</f>
        <v/>
      </c>
      <c r="G39" s="75">
        <f t="shared" si="2"/>
        <v>0</v>
      </c>
      <c r="I39" s="75">
        <f t="shared" si="3"/>
        <v>0</v>
      </c>
    </row>
    <row r="40" spans="2:10" x14ac:dyDescent="0.3">
      <c r="B40" t="str">
        <f>IF(A40="","",_xlfn.XLOOKUP(A40,Einstaklingar!A:A,Einstaklingar!B:B,""))</f>
        <v/>
      </c>
      <c r="G40" s="75">
        <f t="shared" si="2"/>
        <v>0</v>
      </c>
      <c r="I40" s="75">
        <f t="shared" si="3"/>
        <v>0</v>
      </c>
    </row>
    <row r="41" spans="2:10" x14ac:dyDescent="0.3">
      <c r="B41" t="str">
        <f>IF(A41="","",_xlfn.XLOOKUP(A41,Einstaklingar!A:A,Einstaklingar!B:B,""))</f>
        <v/>
      </c>
      <c r="G41" s="75">
        <f t="shared" si="2"/>
        <v>0</v>
      </c>
      <c r="I41" s="75">
        <f t="shared" si="3"/>
        <v>0</v>
      </c>
    </row>
    <row r="42" spans="2:10" x14ac:dyDescent="0.3">
      <c r="B42" t="str">
        <f>IF(A42="","",_xlfn.XLOOKUP(A42,Einstaklingar!A:A,Einstaklingar!B:B,""))</f>
        <v/>
      </c>
      <c r="G42" s="75">
        <f t="shared" si="2"/>
        <v>0</v>
      </c>
      <c r="I42" s="75">
        <f t="shared" si="3"/>
        <v>0</v>
      </c>
    </row>
    <row r="43" spans="2:10" x14ac:dyDescent="0.3">
      <c r="B43" t="str">
        <f>IF(A43="","",_xlfn.XLOOKUP(A43,Einstaklingar!A:A,Einstaklingar!B:B,""))</f>
        <v/>
      </c>
      <c r="G43" s="75">
        <f t="shared" si="2"/>
        <v>0</v>
      </c>
      <c r="I43" s="75">
        <f t="shared" si="3"/>
        <v>0</v>
      </c>
    </row>
    <row r="44" spans="2:10" x14ac:dyDescent="0.3">
      <c r="B44" t="str">
        <f>IF(A44="","",_xlfn.XLOOKUP(A44,Einstaklingar!A:A,Einstaklingar!B:B,""))</f>
        <v/>
      </c>
      <c r="G44" s="75">
        <f t="shared" si="2"/>
        <v>0</v>
      </c>
      <c r="I44" s="75">
        <f t="shared" si="3"/>
        <v>0</v>
      </c>
    </row>
    <row r="45" spans="2:10" x14ac:dyDescent="0.3">
      <c r="B45" t="str">
        <f>IF(A45="","",_xlfn.XLOOKUP(A45,Einstaklingar!A:A,Einstaklingar!B:B,""))</f>
        <v/>
      </c>
      <c r="G45" s="75">
        <f t="shared" si="2"/>
        <v>0</v>
      </c>
      <c r="I45" s="75">
        <f t="shared" si="3"/>
        <v>0</v>
      </c>
    </row>
    <row r="46" spans="2:10" x14ac:dyDescent="0.3">
      <c r="B46" t="str">
        <f>IF(A46="","",_xlfn.XLOOKUP(A46,Einstaklingar!A:A,Einstaklingar!B:B,""))</f>
        <v/>
      </c>
      <c r="G46" s="75">
        <f t="shared" si="2"/>
        <v>0</v>
      </c>
      <c r="I46" s="75">
        <f t="shared" si="3"/>
        <v>0</v>
      </c>
    </row>
    <row r="47" spans="2:10" x14ac:dyDescent="0.3">
      <c r="B47" t="str">
        <f>IF(A47="","",_xlfn.XLOOKUP(A47,Einstaklingar!A:A,Einstaklingar!B:B,""))</f>
        <v/>
      </c>
      <c r="G47" s="75">
        <f t="shared" si="2"/>
        <v>0</v>
      </c>
      <c r="I47" s="75">
        <f t="shared" si="3"/>
        <v>0</v>
      </c>
    </row>
    <row r="48" spans="2:10" x14ac:dyDescent="0.3">
      <c r="B48" t="str">
        <f>IF(A48="","",_xlfn.XLOOKUP(A48,Einstaklingar!A:A,Einstaklingar!B:B,""))</f>
        <v/>
      </c>
      <c r="G48" s="75">
        <f t="shared" si="2"/>
        <v>0</v>
      </c>
      <c r="I48" s="75">
        <f t="shared" si="3"/>
        <v>0</v>
      </c>
    </row>
    <row r="49" spans="1:10" x14ac:dyDescent="0.3">
      <c r="B49" t="str">
        <f>IF(A49="","",_xlfn.XLOOKUP(A49,Einstaklingar!A:A,Einstaklingar!B:B,""))</f>
        <v/>
      </c>
      <c r="G49" s="75">
        <f t="shared" si="2"/>
        <v>0</v>
      </c>
      <c r="I49" s="75">
        <f t="shared" si="3"/>
        <v>0</v>
      </c>
    </row>
    <row r="50" spans="1:10" x14ac:dyDescent="0.3">
      <c r="B50" t="str">
        <f>IF(A50="","",_xlfn.XLOOKUP(A50,Einstaklingar!A:A,Einstaklingar!B:B,""))</f>
        <v/>
      </c>
      <c r="G50" s="75">
        <f t="shared" si="2"/>
        <v>0</v>
      </c>
      <c r="I50" s="75">
        <f t="shared" si="3"/>
        <v>0</v>
      </c>
    </row>
    <row r="51" spans="1:10" x14ac:dyDescent="0.3">
      <c r="B51" t="str">
        <f>IF(A51="","",_xlfn.XLOOKUP(A51,Einstaklingar!A:A,Einstaklingar!B:B,""))</f>
        <v/>
      </c>
      <c r="G51" s="75">
        <f t="shared" si="2"/>
        <v>0</v>
      </c>
      <c r="I51" s="75">
        <f t="shared" si="3"/>
        <v>0</v>
      </c>
    </row>
    <row r="52" spans="1:10" x14ac:dyDescent="0.3">
      <c r="A52" s="72"/>
      <c r="B52" s="13"/>
      <c r="C52" s="13"/>
      <c r="D52" s="13"/>
      <c r="E52" s="13"/>
      <c r="F52" s="13"/>
      <c r="G52" s="15"/>
      <c r="H52" s="13"/>
      <c r="I52" s="13"/>
      <c r="J52" s="15"/>
    </row>
    <row r="53" spans="1:10" x14ac:dyDescent="0.3">
      <c r="D53" s="71" t="s">
        <v>51</v>
      </c>
      <c r="E53" s="74">
        <f>SUM(E2:E51)</f>
        <v>1304400</v>
      </c>
      <c r="F53" s="74">
        <f>SUM(F2:F51)</f>
        <v>1548600</v>
      </c>
      <c r="G53" s="74">
        <f>SUM(G2:G51)</f>
        <v>2853000</v>
      </c>
      <c r="H53" s="74">
        <f>SUM(H2:H51)</f>
        <v>836000</v>
      </c>
      <c r="I53" s="74">
        <f>SUM(I2:I51)</f>
        <v>3689000</v>
      </c>
    </row>
    <row r="54" spans="1:10" x14ac:dyDescent="0.3">
      <c r="D54" s="71" t="s">
        <v>52</v>
      </c>
      <c r="E54" s="73">
        <f>COUNTIF(E2:E51,"&gt;0")</f>
        <v>10</v>
      </c>
      <c r="F54" s="73">
        <f>COUNTIF(F2:F51,"&gt;0")</f>
        <v>10</v>
      </c>
      <c r="G54" s="73">
        <f>COUNTIF(G2:G51,"&gt;0")</f>
        <v>10</v>
      </c>
      <c r="H54" s="73">
        <f>COUNTIF(H2:H51,"&gt;0")</f>
        <v>7</v>
      </c>
      <c r="I54" s="73">
        <f>COUNTIF(I2:I51,"&gt;0")</f>
        <v>10</v>
      </c>
    </row>
    <row r="55" spans="1:10" x14ac:dyDescent="0.3">
      <c r="D55" s="71" t="s">
        <v>53</v>
      </c>
      <c r="E55" s="73">
        <f>COUNTIFS(E$2:E$51,"&gt;0",$J$2:$J$51,"=Já")</f>
        <v>5</v>
      </c>
      <c r="F55" s="73">
        <f>COUNTIFS(F$2:F$51,"&gt;0",$J$2:$J$51,"=Já")</f>
        <v>5</v>
      </c>
      <c r="G55" s="73">
        <f>COUNTIFS(G$2:G$51,"&gt;0",$J$2:$J$51,"=Já")</f>
        <v>5</v>
      </c>
      <c r="H55" s="73">
        <f>COUNTIFS(H$2:H$51,"&gt;0",$J$2:$J$51,"=Já")</f>
        <v>3</v>
      </c>
      <c r="I55" s="73">
        <f>COUNTIFS(I$2:I$51,"&gt;0",$J$2:$J$51,"=Já")</f>
        <v>5</v>
      </c>
    </row>
    <row r="56" spans="1:10" x14ac:dyDescent="0.3">
      <c r="D56" s="71" t="s">
        <v>54</v>
      </c>
      <c r="E56" s="73">
        <f>COUNTIFS(E$2:E$51,"&gt;0",$J$2:$J$51,"=Nei")</f>
        <v>5</v>
      </c>
      <c r="F56" s="73">
        <f>COUNTIFS(F$2:F$51,"&gt;0",$J$2:$J$51,"=Nei")</f>
        <v>5</v>
      </c>
      <c r="G56" s="73">
        <f>COUNTIFS(G$2:G$51,"&gt;0",$J$2:$J$51,"=Nei")</f>
        <v>5</v>
      </c>
      <c r="H56" s="73">
        <f t="shared" ref="H56" si="4">COUNTIFS(H$2:H$51,"&gt;0",$J$2:$J$51,"=Nei")</f>
        <v>4</v>
      </c>
      <c r="I56" s="73">
        <f>COUNTIFS(I$2:I$51,"&gt;0",$J$2:$J$51,"=Nei")</f>
        <v>5</v>
      </c>
    </row>
    <row r="57" spans="1:10" x14ac:dyDescent="0.3">
      <c r="D57" s="71" t="s">
        <v>55</v>
      </c>
      <c r="E57" s="17">
        <f>E56/E54</f>
        <v>0.5</v>
      </c>
      <c r="F57" s="17">
        <f t="shared" ref="F57:I57" si="5">F56/F54</f>
        <v>0.5</v>
      </c>
      <c r="G57" s="17">
        <f t="shared" si="5"/>
        <v>0.5</v>
      </c>
      <c r="H57" s="17">
        <f t="shared" si="5"/>
        <v>0.5714285714285714</v>
      </c>
      <c r="I57" s="17">
        <f t="shared" si="5"/>
        <v>0.5</v>
      </c>
    </row>
  </sheetData>
  <conditionalFormatting sqref="J2:J34">
    <cfRule type="containsText" dxfId="1" priority="3" operator="containsText" text="Nei">
      <formula>NOT(ISERROR(SEARCH("Nei",J2)))</formula>
    </cfRule>
  </conditionalFormatting>
  <pageMargins left="0.7" right="0.7" top="0.75" bottom="0.75" header="0.3" footer="0.3"/>
  <pageSetup paperSize="9" scale="6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CreateLists1">
                <anchor moveWithCells="1">
                  <from>
                    <xdr:col>11</xdr:col>
                    <xdr:colOff>556260</xdr:colOff>
                    <xdr:row>5</xdr:row>
                    <xdr:rowOff>114300</xdr:rowOff>
                  </from>
                  <to>
                    <xdr:col>15</xdr:col>
                    <xdr:colOff>190500</xdr:colOff>
                    <xdr:row>13</xdr:row>
                    <xdr:rowOff>121920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Sheet2!$A$1:$A$2</xm:f>
          </x14:formula1>
          <xm:sqref>J2:J34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C3EC7-8C57-4802-A198-5F78491DF757}">
  <sheetPr codeName="Sheet11">
    <tabColor theme="0" tint="-0.14999847407452621"/>
  </sheetPr>
  <dimension ref="A1:J53"/>
  <sheetViews>
    <sheetView workbookViewId="0">
      <selection activeCell="G5" sqref="G5:I51"/>
    </sheetView>
  </sheetViews>
  <sheetFormatPr defaultRowHeight="14.4" x14ac:dyDescent="0.3"/>
  <cols>
    <col min="1" max="1" width="11" bestFit="1" customWidth="1"/>
    <col min="2" max="2" width="21.5546875" bestFit="1" customWidth="1"/>
    <col min="3" max="3" width="5" bestFit="1" customWidth="1"/>
    <col min="4" max="4" width="12.33203125" bestFit="1" customWidth="1"/>
    <col min="5" max="5" width="20" bestFit="1" customWidth="1"/>
    <col min="6" max="6" width="11.88671875" bestFit="1" customWidth="1"/>
    <col min="7" max="7" width="63.5546875" bestFit="1" customWidth="1"/>
    <col min="8" max="8" width="14.6640625" bestFit="1" customWidth="1"/>
    <col min="9" max="9" width="9" bestFit="1" customWidth="1"/>
    <col min="10" max="10" width="16.88671875" bestFit="1" customWidth="1"/>
  </cols>
  <sheetData>
    <row r="1" spans="1:10" ht="15.6" thickTop="1" thickBot="1" x14ac:dyDescent="0.35">
      <c r="A1" s="44" t="s">
        <v>44</v>
      </c>
      <c r="B1" s="21" t="s">
        <v>45</v>
      </c>
      <c r="C1" s="21" t="s">
        <v>56</v>
      </c>
      <c r="D1" s="21" t="s">
        <v>57</v>
      </c>
      <c r="E1" s="21" t="s">
        <v>58</v>
      </c>
      <c r="F1" s="21" t="s">
        <v>59</v>
      </c>
      <c r="G1" s="22" t="s">
        <v>60</v>
      </c>
      <c r="H1" s="21" t="s">
        <v>61</v>
      </c>
      <c r="I1" s="21" t="s">
        <v>62</v>
      </c>
      <c r="J1" s="21" t="s">
        <v>50</v>
      </c>
    </row>
    <row r="2" spans="1:10" ht="15" thickTop="1" x14ac:dyDescent="0.3">
      <c r="A2">
        <v>805762939</v>
      </c>
      <c r="B2" t="s">
        <v>929</v>
      </c>
      <c r="C2" t="s">
        <v>1631</v>
      </c>
      <c r="D2" t="s">
        <v>1633</v>
      </c>
      <c r="E2" s="69">
        <f>SUMIF(A_Ráðstefnur!$A:$A,B_Ráðstefnur!$A2,A_Ráðstefnur!E:E)</f>
        <v>147800</v>
      </c>
      <c r="F2" s="69">
        <f>SUMIF(A_Ráðstefnur!$A:$A,B_Ráðstefnur!$A2,A_Ráðstefnur!F:F)</f>
        <v>180000</v>
      </c>
      <c r="G2" s="69">
        <f>SUMIF(A_Ráðstefnur!$A:$A,B_Ráðstefnur!$A2,A_Ráðstefnur!G:G)</f>
        <v>327800</v>
      </c>
      <c r="H2" s="69">
        <f>SUMIF(A_Ráðstefnur!$A:$A,B_Ráðstefnur!$A2,A_Ráðstefnur!H:H)</f>
        <v>0</v>
      </c>
      <c r="I2" s="69">
        <f>SUMIF(A_Ráðstefnur!$A:$A,B_Ráðstefnur!$A2,A_Ráðstefnur!I:I)</f>
        <v>327800</v>
      </c>
      <c r="J2" t="s">
        <v>63</v>
      </c>
    </row>
    <row r="3" spans="1:10" x14ac:dyDescent="0.3">
      <c r="A3">
        <v>1602754059</v>
      </c>
      <c r="B3" t="s">
        <v>1624</v>
      </c>
      <c r="C3" t="s">
        <v>1631</v>
      </c>
      <c r="D3" t="s">
        <v>1632</v>
      </c>
      <c r="E3" s="69">
        <f>SUMIF(A_Ráðstefnur!$A:$A,B_Ráðstefnur!$A3,A_Ráðstefnur!E:E)</f>
        <v>147800</v>
      </c>
      <c r="F3" s="69">
        <f>SUMIF(A_Ráðstefnur!$A:$A,B_Ráðstefnur!$A3,A_Ráðstefnur!F:F)</f>
        <v>180000</v>
      </c>
      <c r="G3" s="69">
        <f>SUMIF(A_Ráðstefnur!$A:$A,B_Ráðstefnur!$A3,A_Ráðstefnur!G:G)</f>
        <v>327800</v>
      </c>
      <c r="H3" s="69">
        <f>SUMIF(A_Ráðstefnur!$A:$A,B_Ráðstefnur!$A3,A_Ráðstefnur!H:H)</f>
        <v>0</v>
      </c>
      <c r="I3" s="69">
        <f>SUMIF(A_Ráðstefnur!$A:$A,B_Ráðstefnur!$A3,A_Ráðstefnur!I:I)</f>
        <v>327800</v>
      </c>
      <c r="J3" t="s">
        <v>63</v>
      </c>
    </row>
    <row r="4" spans="1:10" x14ac:dyDescent="0.3">
      <c r="A4">
        <v>306862339</v>
      </c>
      <c r="B4" t="s">
        <v>1625</v>
      </c>
      <c r="C4" t="s">
        <v>1634</v>
      </c>
      <c r="D4" t="s">
        <v>1635</v>
      </c>
      <c r="E4" s="69">
        <f>SUMIF(A_Ráðstefnur!$A:$A,B_Ráðstefnur!$A4,A_Ráðstefnur!E:E)</f>
        <v>94500</v>
      </c>
      <c r="F4" s="69">
        <f>SUMIF(A_Ráðstefnur!$A:$A,B_Ráðstefnur!$A4,A_Ráðstefnur!F:F)</f>
        <v>94800</v>
      </c>
      <c r="G4" s="69">
        <f>SUMIF(A_Ráðstefnur!$A:$A,B_Ráðstefnur!$A4,A_Ráðstefnur!G:G)</f>
        <v>189300</v>
      </c>
      <c r="H4" s="69">
        <f>SUMIF(A_Ráðstefnur!$A:$A,B_Ráðstefnur!$A4,A_Ráðstefnur!H:H)</f>
        <v>165600</v>
      </c>
      <c r="I4" s="69">
        <f>SUMIF(A_Ráðstefnur!$A:$A,B_Ráðstefnur!$A4,A_Ráðstefnur!I:I)</f>
        <v>354900</v>
      </c>
      <c r="J4" t="s">
        <v>63</v>
      </c>
    </row>
    <row r="5" spans="1:10" x14ac:dyDescent="0.3">
      <c r="A5">
        <v>1006554549</v>
      </c>
      <c r="B5" t="s">
        <v>425</v>
      </c>
      <c r="C5" t="s">
        <v>1634</v>
      </c>
      <c r="D5" t="s">
        <v>1635</v>
      </c>
      <c r="E5" s="69">
        <f>SUMIF(A_Ráðstefnur!$A:$A,B_Ráðstefnur!$A5,A_Ráðstefnur!E:E)</f>
        <v>94500</v>
      </c>
      <c r="F5" s="69">
        <f>SUMIF(A_Ráðstefnur!$A:$A,B_Ráðstefnur!$A5,A_Ráðstefnur!F:F)</f>
        <v>94800</v>
      </c>
      <c r="G5" s="69">
        <f>SUMIF(A_Ráðstefnur!$A:$A,B_Ráðstefnur!$A5,A_Ráðstefnur!G:G)</f>
        <v>189300</v>
      </c>
      <c r="H5" s="69">
        <f>SUMIF(A_Ráðstefnur!$A:$A,B_Ráðstefnur!$A5,A_Ráðstefnur!H:H)</f>
        <v>165600</v>
      </c>
      <c r="I5" s="69">
        <f>SUMIF(A_Ráðstefnur!$A:$A,B_Ráðstefnur!$A5,A_Ráðstefnur!I:I)</f>
        <v>354900</v>
      </c>
      <c r="J5" t="s">
        <v>63</v>
      </c>
    </row>
    <row r="6" spans="1:10" x14ac:dyDescent="0.3">
      <c r="A6">
        <v>1510724109</v>
      </c>
      <c r="B6" t="s">
        <v>1188</v>
      </c>
      <c r="C6" t="s">
        <v>1636</v>
      </c>
      <c r="D6" t="s">
        <v>1637</v>
      </c>
      <c r="E6" s="69">
        <f>SUMIF(A_Ráðstefnur!$A:$A,B_Ráðstefnur!$A6,A_Ráðstefnur!E:E)</f>
        <v>130800</v>
      </c>
      <c r="F6" s="69">
        <f>SUMIF(A_Ráðstefnur!$A:$A,B_Ráðstefnur!$A6,A_Ráðstefnur!F:F)</f>
        <v>165000</v>
      </c>
      <c r="G6" s="69">
        <f>SUMIF(A_Ráðstefnur!$A:$A,B_Ráðstefnur!$A6,A_Ráðstefnur!G:G)</f>
        <v>295800</v>
      </c>
      <c r="H6" s="69">
        <f>SUMIF(A_Ráðstefnur!$A:$A,B_Ráðstefnur!$A6,A_Ráðstefnur!H:H)</f>
        <v>71700</v>
      </c>
      <c r="I6" s="69">
        <f>SUMIF(A_Ráðstefnur!$A:$A,B_Ráðstefnur!$A6,A_Ráðstefnur!I:I)</f>
        <v>367500</v>
      </c>
      <c r="J6" t="s">
        <v>63</v>
      </c>
    </row>
    <row r="7" spans="1:10" x14ac:dyDescent="0.3">
      <c r="E7" s="69">
        <f>SUMIF(A_Ráðstefnur!$A:$A,B_Ráðstefnur!$A7,A_Ráðstefnur!E:E)</f>
        <v>0</v>
      </c>
      <c r="F7" s="69">
        <f>SUMIF(A_Ráðstefnur!$A:$A,B_Ráðstefnur!$A7,A_Ráðstefnur!F:F)</f>
        <v>0</v>
      </c>
      <c r="G7" s="69">
        <f>SUMIF(A_Ráðstefnur!$A:$A,B_Ráðstefnur!$A7,A_Ráðstefnur!G:G)</f>
        <v>0</v>
      </c>
      <c r="H7" s="69">
        <f>SUMIF(A_Ráðstefnur!$A:$A,B_Ráðstefnur!$A7,A_Ráðstefnur!H:H)</f>
        <v>0</v>
      </c>
      <c r="I7" s="69">
        <f>SUMIF(A_Ráðstefnur!$A:$A,B_Ráðstefnur!$A7,A_Ráðstefnur!I:I)</f>
        <v>0</v>
      </c>
      <c r="J7" t="s">
        <v>63</v>
      </c>
    </row>
    <row r="8" spans="1:10" x14ac:dyDescent="0.3">
      <c r="E8" s="69">
        <f>SUMIF(A_Ráðstefnur!$A:$A,B_Ráðstefnur!$A8,A_Ráðstefnur!E:E)</f>
        <v>0</v>
      </c>
      <c r="F8" s="69">
        <f>SUMIF(A_Ráðstefnur!$A:$A,B_Ráðstefnur!$A8,A_Ráðstefnur!F:F)</f>
        <v>0</v>
      </c>
      <c r="G8" s="69">
        <f>SUMIF(A_Ráðstefnur!$A:$A,B_Ráðstefnur!$A8,A_Ráðstefnur!G:G)</f>
        <v>0</v>
      </c>
      <c r="H8" s="69">
        <f>SUMIF(A_Ráðstefnur!$A:$A,B_Ráðstefnur!$A8,A_Ráðstefnur!H:H)</f>
        <v>0</v>
      </c>
      <c r="I8" s="69">
        <f>SUMIF(A_Ráðstefnur!$A:$A,B_Ráðstefnur!$A8,A_Ráðstefnur!I:I)</f>
        <v>0</v>
      </c>
      <c r="J8" t="s">
        <v>63</v>
      </c>
    </row>
    <row r="9" spans="1:10" x14ac:dyDescent="0.3">
      <c r="E9" s="69">
        <f>SUMIF(A_Ráðstefnur!$A:$A,B_Ráðstefnur!$A9,A_Ráðstefnur!E:E)</f>
        <v>0</v>
      </c>
      <c r="F9" s="69">
        <f>SUMIF(A_Ráðstefnur!$A:$A,B_Ráðstefnur!$A9,A_Ráðstefnur!F:F)</f>
        <v>0</v>
      </c>
      <c r="G9" s="69">
        <f>SUMIF(A_Ráðstefnur!$A:$A,B_Ráðstefnur!$A9,A_Ráðstefnur!G:G)</f>
        <v>0</v>
      </c>
      <c r="H9" s="69">
        <f>SUMIF(A_Ráðstefnur!$A:$A,B_Ráðstefnur!$A9,A_Ráðstefnur!H:H)</f>
        <v>0</v>
      </c>
      <c r="I9" s="69">
        <f>SUMIF(A_Ráðstefnur!$A:$A,B_Ráðstefnur!$A9,A_Ráðstefnur!I:I)</f>
        <v>0</v>
      </c>
      <c r="J9" t="s">
        <v>63</v>
      </c>
    </row>
    <row r="10" spans="1:10" x14ac:dyDescent="0.3">
      <c r="E10" s="69">
        <f>SUMIF(A_Ráðstefnur!$A:$A,B_Ráðstefnur!$A10,A_Ráðstefnur!E:E)</f>
        <v>0</v>
      </c>
      <c r="F10" s="69">
        <f>SUMIF(A_Ráðstefnur!$A:$A,B_Ráðstefnur!$A10,A_Ráðstefnur!F:F)</f>
        <v>0</v>
      </c>
      <c r="G10" s="69">
        <f>SUMIF(A_Ráðstefnur!$A:$A,B_Ráðstefnur!$A10,A_Ráðstefnur!G:G)</f>
        <v>0</v>
      </c>
      <c r="H10" s="69">
        <f>SUMIF(A_Ráðstefnur!$A:$A,B_Ráðstefnur!$A10,A_Ráðstefnur!H:H)</f>
        <v>0</v>
      </c>
      <c r="I10" s="69">
        <f>SUMIF(A_Ráðstefnur!$A:$A,B_Ráðstefnur!$A10,A_Ráðstefnur!I:I)</f>
        <v>0</v>
      </c>
      <c r="J10" t="s">
        <v>63</v>
      </c>
    </row>
    <row r="11" spans="1:10" x14ac:dyDescent="0.3">
      <c r="E11" s="69">
        <f>SUMIF(A_Ráðstefnur!$A:$A,B_Ráðstefnur!$A11,A_Ráðstefnur!E:E)</f>
        <v>0</v>
      </c>
      <c r="F11" s="69">
        <f>SUMIF(A_Ráðstefnur!$A:$A,B_Ráðstefnur!$A11,A_Ráðstefnur!F:F)</f>
        <v>0</v>
      </c>
      <c r="G11" s="69">
        <f>SUMIF(A_Ráðstefnur!$A:$A,B_Ráðstefnur!$A11,A_Ráðstefnur!G:G)</f>
        <v>0</v>
      </c>
      <c r="H11" s="69">
        <f>SUMIF(A_Ráðstefnur!$A:$A,B_Ráðstefnur!$A11,A_Ráðstefnur!H:H)</f>
        <v>0</v>
      </c>
      <c r="I11" s="69">
        <f>SUMIF(A_Ráðstefnur!$A:$A,B_Ráðstefnur!$A11,A_Ráðstefnur!I:I)</f>
        <v>0</v>
      </c>
      <c r="J11" t="s">
        <v>63</v>
      </c>
    </row>
    <row r="12" spans="1:10" x14ac:dyDescent="0.3">
      <c r="E12" s="69">
        <f>SUMIF(A_Ráðstefnur!$A:$A,B_Ráðstefnur!$A12,A_Ráðstefnur!E:E)</f>
        <v>0</v>
      </c>
      <c r="F12" s="69">
        <f>SUMIF(A_Ráðstefnur!$A:$A,B_Ráðstefnur!$A12,A_Ráðstefnur!F:F)</f>
        <v>0</v>
      </c>
      <c r="G12" s="69">
        <f>SUMIF(A_Ráðstefnur!$A:$A,B_Ráðstefnur!$A12,A_Ráðstefnur!G:G)</f>
        <v>0</v>
      </c>
      <c r="H12" s="69">
        <f>SUMIF(A_Ráðstefnur!$A:$A,B_Ráðstefnur!$A12,A_Ráðstefnur!H:H)</f>
        <v>0</v>
      </c>
      <c r="I12" s="69">
        <f>SUMIF(A_Ráðstefnur!$A:$A,B_Ráðstefnur!$A12,A_Ráðstefnur!I:I)</f>
        <v>0</v>
      </c>
      <c r="J12" t="s">
        <v>63</v>
      </c>
    </row>
    <row r="13" spans="1:10" x14ac:dyDescent="0.3">
      <c r="E13" s="69">
        <f>SUMIF(A_Ráðstefnur!$A:$A,B_Ráðstefnur!$A13,A_Ráðstefnur!E:E)</f>
        <v>0</v>
      </c>
      <c r="F13" s="69">
        <f>SUMIF(A_Ráðstefnur!$A:$A,B_Ráðstefnur!$A13,A_Ráðstefnur!F:F)</f>
        <v>0</v>
      </c>
      <c r="G13" s="69">
        <f>SUMIF(A_Ráðstefnur!$A:$A,B_Ráðstefnur!$A13,A_Ráðstefnur!G:G)</f>
        <v>0</v>
      </c>
      <c r="H13" s="69">
        <f>SUMIF(A_Ráðstefnur!$A:$A,B_Ráðstefnur!$A13,A_Ráðstefnur!H:H)</f>
        <v>0</v>
      </c>
      <c r="I13" s="69">
        <f>SUMIF(A_Ráðstefnur!$A:$A,B_Ráðstefnur!$A13,A_Ráðstefnur!I:I)</f>
        <v>0</v>
      </c>
      <c r="J13" t="s">
        <v>63</v>
      </c>
    </row>
    <row r="14" spans="1:10" x14ac:dyDescent="0.3">
      <c r="E14" s="69">
        <f>SUMIF(A_Ráðstefnur!$A:$A,B_Ráðstefnur!$A14,A_Ráðstefnur!E:E)</f>
        <v>0</v>
      </c>
      <c r="F14" s="69">
        <f>SUMIF(A_Ráðstefnur!$A:$A,B_Ráðstefnur!$A14,A_Ráðstefnur!F:F)</f>
        <v>0</v>
      </c>
      <c r="G14" s="69">
        <f>SUMIF(A_Ráðstefnur!$A:$A,B_Ráðstefnur!$A14,A_Ráðstefnur!G:G)</f>
        <v>0</v>
      </c>
      <c r="H14" s="69">
        <f>SUMIF(A_Ráðstefnur!$A:$A,B_Ráðstefnur!$A14,A_Ráðstefnur!H:H)</f>
        <v>0</v>
      </c>
      <c r="I14" s="69">
        <f>SUMIF(A_Ráðstefnur!$A:$A,B_Ráðstefnur!$A14,A_Ráðstefnur!I:I)</f>
        <v>0</v>
      </c>
      <c r="J14" t="s">
        <v>63</v>
      </c>
    </row>
    <row r="15" spans="1:10" x14ac:dyDescent="0.3">
      <c r="E15" s="69">
        <f>SUMIF(A_Ráðstefnur!$A:$A,B_Ráðstefnur!$A15,A_Ráðstefnur!E:E)</f>
        <v>0</v>
      </c>
      <c r="F15" s="69">
        <f>SUMIF(A_Ráðstefnur!$A:$A,B_Ráðstefnur!$A15,A_Ráðstefnur!F:F)</f>
        <v>0</v>
      </c>
      <c r="G15" s="69">
        <f>SUMIF(A_Ráðstefnur!$A:$A,B_Ráðstefnur!$A15,A_Ráðstefnur!G:G)</f>
        <v>0</v>
      </c>
      <c r="H15" s="69">
        <f>SUMIF(A_Ráðstefnur!$A:$A,B_Ráðstefnur!$A15,A_Ráðstefnur!H:H)</f>
        <v>0</v>
      </c>
      <c r="I15" s="69">
        <f>SUMIF(A_Ráðstefnur!$A:$A,B_Ráðstefnur!$A15,A_Ráðstefnur!I:I)</f>
        <v>0</v>
      </c>
      <c r="J15" t="s">
        <v>63</v>
      </c>
    </row>
    <row r="16" spans="1:10" x14ac:dyDescent="0.3">
      <c r="E16" s="69">
        <f>SUMIF(A_Ráðstefnur!$A:$A,B_Ráðstefnur!$A16,A_Ráðstefnur!E:E)</f>
        <v>0</v>
      </c>
      <c r="F16" s="69">
        <f>SUMIF(A_Ráðstefnur!$A:$A,B_Ráðstefnur!$A16,A_Ráðstefnur!F:F)</f>
        <v>0</v>
      </c>
      <c r="G16" s="69">
        <f>SUMIF(A_Ráðstefnur!$A:$A,B_Ráðstefnur!$A16,A_Ráðstefnur!G:G)</f>
        <v>0</v>
      </c>
      <c r="H16" s="69">
        <f>SUMIF(A_Ráðstefnur!$A:$A,B_Ráðstefnur!$A16,A_Ráðstefnur!H:H)</f>
        <v>0</v>
      </c>
      <c r="I16" s="69">
        <f>SUMIF(A_Ráðstefnur!$A:$A,B_Ráðstefnur!$A16,A_Ráðstefnur!I:I)</f>
        <v>0</v>
      </c>
      <c r="J16" t="s">
        <v>63</v>
      </c>
    </row>
    <row r="17" spans="5:10" x14ac:dyDescent="0.3">
      <c r="E17" s="69">
        <f>SUMIF(A_Ráðstefnur!$A:$A,B_Ráðstefnur!$A17,A_Ráðstefnur!E:E)</f>
        <v>0</v>
      </c>
      <c r="F17" s="69">
        <f>SUMIF(A_Ráðstefnur!$A:$A,B_Ráðstefnur!$A17,A_Ráðstefnur!F:F)</f>
        <v>0</v>
      </c>
      <c r="G17" s="69">
        <f>SUMIF(A_Ráðstefnur!$A:$A,B_Ráðstefnur!$A17,A_Ráðstefnur!G:G)</f>
        <v>0</v>
      </c>
      <c r="H17" s="69">
        <f>SUMIF(A_Ráðstefnur!$A:$A,B_Ráðstefnur!$A17,A_Ráðstefnur!H:H)</f>
        <v>0</v>
      </c>
      <c r="I17" s="69">
        <f>SUMIF(A_Ráðstefnur!$A:$A,B_Ráðstefnur!$A17,A_Ráðstefnur!I:I)</f>
        <v>0</v>
      </c>
      <c r="J17" t="s">
        <v>63</v>
      </c>
    </row>
    <row r="18" spans="5:10" x14ac:dyDescent="0.3">
      <c r="E18" s="69">
        <f>SUMIF(A_Ráðstefnur!$A:$A,B_Ráðstefnur!$A18,A_Ráðstefnur!E:E)</f>
        <v>0</v>
      </c>
      <c r="F18" s="69">
        <f>SUMIF(A_Ráðstefnur!$A:$A,B_Ráðstefnur!$A18,A_Ráðstefnur!F:F)</f>
        <v>0</v>
      </c>
      <c r="G18" s="69">
        <f>SUMIF(A_Ráðstefnur!$A:$A,B_Ráðstefnur!$A18,A_Ráðstefnur!G:G)</f>
        <v>0</v>
      </c>
      <c r="H18" s="69">
        <f>SUMIF(A_Ráðstefnur!$A:$A,B_Ráðstefnur!$A18,A_Ráðstefnur!H:H)</f>
        <v>0</v>
      </c>
      <c r="I18" s="69">
        <f>SUMIF(A_Ráðstefnur!$A:$A,B_Ráðstefnur!$A18,A_Ráðstefnur!I:I)</f>
        <v>0</v>
      </c>
      <c r="J18" t="s">
        <v>63</v>
      </c>
    </row>
    <row r="19" spans="5:10" x14ac:dyDescent="0.3">
      <c r="E19" s="69">
        <f>SUMIF(A_Ráðstefnur!$A:$A,B_Ráðstefnur!$A19,A_Ráðstefnur!E:E)</f>
        <v>0</v>
      </c>
      <c r="F19" s="69">
        <f>SUMIF(A_Ráðstefnur!$A:$A,B_Ráðstefnur!$A19,A_Ráðstefnur!F:F)</f>
        <v>0</v>
      </c>
      <c r="G19" s="69">
        <f>SUMIF(A_Ráðstefnur!$A:$A,B_Ráðstefnur!$A19,A_Ráðstefnur!G:G)</f>
        <v>0</v>
      </c>
      <c r="H19" s="69">
        <f>SUMIF(A_Ráðstefnur!$A:$A,B_Ráðstefnur!$A19,A_Ráðstefnur!H:H)</f>
        <v>0</v>
      </c>
      <c r="I19" s="69">
        <f>SUMIF(A_Ráðstefnur!$A:$A,B_Ráðstefnur!$A19,A_Ráðstefnur!I:I)</f>
        <v>0</v>
      </c>
      <c r="J19" t="s">
        <v>63</v>
      </c>
    </row>
    <row r="20" spans="5:10" x14ac:dyDescent="0.3">
      <c r="E20" s="69">
        <f>SUMIF(A_Ráðstefnur!$A:$A,B_Ráðstefnur!$A20,A_Ráðstefnur!E:E)</f>
        <v>0</v>
      </c>
      <c r="F20" s="69">
        <f>SUMIF(A_Ráðstefnur!$A:$A,B_Ráðstefnur!$A20,A_Ráðstefnur!F:F)</f>
        <v>0</v>
      </c>
      <c r="G20" s="69">
        <f>SUMIF(A_Ráðstefnur!$A:$A,B_Ráðstefnur!$A20,A_Ráðstefnur!G:G)</f>
        <v>0</v>
      </c>
      <c r="H20" s="69">
        <f>SUMIF(A_Ráðstefnur!$A:$A,B_Ráðstefnur!$A20,A_Ráðstefnur!H:H)</f>
        <v>0</v>
      </c>
      <c r="I20" s="69">
        <f>SUMIF(A_Ráðstefnur!$A:$A,B_Ráðstefnur!$A20,A_Ráðstefnur!I:I)</f>
        <v>0</v>
      </c>
      <c r="J20" t="s">
        <v>63</v>
      </c>
    </row>
    <row r="21" spans="5:10" x14ac:dyDescent="0.3">
      <c r="E21" s="69">
        <f>SUMIF(A_Ráðstefnur!$A:$A,B_Ráðstefnur!$A21,A_Ráðstefnur!E:E)</f>
        <v>0</v>
      </c>
      <c r="F21" s="69">
        <f>SUMIF(A_Ráðstefnur!$A:$A,B_Ráðstefnur!$A21,A_Ráðstefnur!F:F)</f>
        <v>0</v>
      </c>
      <c r="G21" s="69">
        <f>SUMIF(A_Ráðstefnur!$A:$A,B_Ráðstefnur!$A21,A_Ráðstefnur!G:G)</f>
        <v>0</v>
      </c>
      <c r="H21" s="69">
        <f>SUMIF(A_Ráðstefnur!$A:$A,B_Ráðstefnur!$A21,A_Ráðstefnur!H:H)</f>
        <v>0</v>
      </c>
      <c r="I21" s="69">
        <f>SUMIF(A_Ráðstefnur!$A:$A,B_Ráðstefnur!$A21,A_Ráðstefnur!I:I)</f>
        <v>0</v>
      </c>
      <c r="J21" t="s">
        <v>63</v>
      </c>
    </row>
    <row r="22" spans="5:10" x14ac:dyDescent="0.3">
      <c r="E22" s="69">
        <f>SUMIF(A_Ráðstefnur!$A:$A,B_Ráðstefnur!$A22,A_Ráðstefnur!E:E)</f>
        <v>0</v>
      </c>
      <c r="F22" s="69">
        <f>SUMIF(A_Ráðstefnur!$A:$A,B_Ráðstefnur!$A22,A_Ráðstefnur!F:F)</f>
        <v>0</v>
      </c>
      <c r="G22" s="69">
        <f>SUMIF(A_Ráðstefnur!$A:$A,B_Ráðstefnur!$A22,A_Ráðstefnur!G:G)</f>
        <v>0</v>
      </c>
      <c r="H22" s="69">
        <f>SUMIF(A_Ráðstefnur!$A:$A,B_Ráðstefnur!$A22,A_Ráðstefnur!H:H)</f>
        <v>0</v>
      </c>
      <c r="I22" s="69">
        <f>SUMIF(A_Ráðstefnur!$A:$A,B_Ráðstefnur!$A22,A_Ráðstefnur!I:I)</f>
        <v>0</v>
      </c>
      <c r="J22" t="s">
        <v>63</v>
      </c>
    </row>
    <row r="23" spans="5:10" x14ac:dyDescent="0.3">
      <c r="E23" s="69">
        <f>SUMIF(A_Ráðstefnur!$A:$A,B_Ráðstefnur!$A23,A_Ráðstefnur!E:E)</f>
        <v>0</v>
      </c>
      <c r="F23" s="69">
        <f>SUMIF(A_Ráðstefnur!$A:$A,B_Ráðstefnur!$A23,A_Ráðstefnur!F:F)</f>
        <v>0</v>
      </c>
      <c r="G23" s="69">
        <f>SUMIF(A_Ráðstefnur!$A:$A,B_Ráðstefnur!$A23,A_Ráðstefnur!G:G)</f>
        <v>0</v>
      </c>
      <c r="H23" s="69">
        <f>SUMIF(A_Ráðstefnur!$A:$A,B_Ráðstefnur!$A23,A_Ráðstefnur!H:H)</f>
        <v>0</v>
      </c>
      <c r="I23" s="69">
        <f>SUMIF(A_Ráðstefnur!$A:$A,B_Ráðstefnur!$A23,A_Ráðstefnur!I:I)</f>
        <v>0</v>
      </c>
      <c r="J23" t="s">
        <v>63</v>
      </c>
    </row>
    <row r="24" spans="5:10" x14ac:dyDescent="0.3">
      <c r="E24" s="69">
        <f>SUMIF(A_Ráðstefnur!$A:$A,B_Ráðstefnur!$A24,A_Ráðstefnur!E:E)</f>
        <v>0</v>
      </c>
      <c r="F24" s="69">
        <f>SUMIF(A_Ráðstefnur!$A:$A,B_Ráðstefnur!$A24,A_Ráðstefnur!F:F)</f>
        <v>0</v>
      </c>
      <c r="G24" s="69">
        <f>SUMIF(A_Ráðstefnur!$A:$A,B_Ráðstefnur!$A24,A_Ráðstefnur!G:G)</f>
        <v>0</v>
      </c>
      <c r="H24" s="69">
        <f>SUMIF(A_Ráðstefnur!$A:$A,B_Ráðstefnur!$A24,A_Ráðstefnur!H:H)</f>
        <v>0</v>
      </c>
      <c r="I24" s="69">
        <f>SUMIF(A_Ráðstefnur!$A:$A,B_Ráðstefnur!$A24,A_Ráðstefnur!I:I)</f>
        <v>0</v>
      </c>
      <c r="J24" t="s">
        <v>63</v>
      </c>
    </row>
    <row r="25" spans="5:10" x14ac:dyDescent="0.3">
      <c r="E25" s="69">
        <f>SUMIF(A_Ráðstefnur!$A:$A,B_Ráðstefnur!$A25,A_Ráðstefnur!E:E)</f>
        <v>0</v>
      </c>
      <c r="F25" s="69">
        <f>SUMIF(A_Ráðstefnur!$A:$A,B_Ráðstefnur!$A25,A_Ráðstefnur!F:F)</f>
        <v>0</v>
      </c>
      <c r="G25" s="69">
        <f>SUMIF(A_Ráðstefnur!$A:$A,B_Ráðstefnur!$A25,A_Ráðstefnur!G:G)</f>
        <v>0</v>
      </c>
      <c r="H25" s="69">
        <f>SUMIF(A_Ráðstefnur!$A:$A,B_Ráðstefnur!$A25,A_Ráðstefnur!H:H)</f>
        <v>0</v>
      </c>
      <c r="I25" s="69">
        <f>SUMIF(A_Ráðstefnur!$A:$A,B_Ráðstefnur!$A25,A_Ráðstefnur!I:I)</f>
        <v>0</v>
      </c>
      <c r="J25" t="s">
        <v>63</v>
      </c>
    </row>
    <row r="26" spans="5:10" x14ac:dyDescent="0.3">
      <c r="E26" s="69">
        <f>SUMIF(A_Ráðstefnur!$A:$A,B_Ráðstefnur!$A26,A_Ráðstefnur!E:E)</f>
        <v>0</v>
      </c>
      <c r="F26" s="69">
        <f>SUMIF(A_Ráðstefnur!$A:$A,B_Ráðstefnur!$A26,A_Ráðstefnur!F:F)</f>
        <v>0</v>
      </c>
      <c r="G26" s="69">
        <f>SUMIF(A_Ráðstefnur!$A:$A,B_Ráðstefnur!$A26,A_Ráðstefnur!G:G)</f>
        <v>0</v>
      </c>
      <c r="H26" s="69">
        <f>SUMIF(A_Ráðstefnur!$A:$A,B_Ráðstefnur!$A26,A_Ráðstefnur!H:H)</f>
        <v>0</v>
      </c>
      <c r="I26" s="69">
        <f>SUMIF(A_Ráðstefnur!$A:$A,B_Ráðstefnur!$A26,A_Ráðstefnur!I:I)</f>
        <v>0</v>
      </c>
      <c r="J26" t="s">
        <v>63</v>
      </c>
    </row>
    <row r="27" spans="5:10" x14ac:dyDescent="0.3">
      <c r="E27" s="69">
        <f>SUMIF(A_Ráðstefnur!$A:$A,B_Ráðstefnur!$A27,A_Ráðstefnur!E:E)</f>
        <v>0</v>
      </c>
      <c r="F27" s="69">
        <f>SUMIF(A_Ráðstefnur!$A:$A,B_Ráðstefnur!$A27,A_Ráðstefnur!F:F)</f>
        <v>0</v>
      </c>
      <c r="G27" s="69">
        <f>SUMIF(A_Ráðstefnur!$A:$A,B_Ráðstefnur!$A27,A_Ráðstefnur!G:G)</f>
        <v>0</v>
      </c>
      <c r="H27" s="69">
        <f>SUMIF(A_Ráðstefnur!$A:$A,B_Ráðstefnur!$A27,A_Ráðstefnur!H:H)</f>
        <v>0</v>
      </c>
      <c r="I27" s="69">
        <f>SUMIF(A_Ráðstefnur!$A:$A,B_Ráðstefnur!$A27,A_Ráðstefnur!I:I)</f>
        <v>0</v>
      </c>
      <c r="J27" t="s">
        <v>63</v>
      </c>
    </row>
    <row r="28" spans="5:10" x14ac:dyDescent="0.3">
      <c r="E28" s="69">
        <f>SUMIF(A_Ráðstefnur!$A:$A,B_Ráðstefnur!$A28,A_Ráðstefnur!E:E)</f>
        <v>0</v>
      </c>
      <c r="F28" s="69">
        <f>SUMIF(A_Ráðstefnur!$A:$A,B_Ráðstefnur!$A28,A_Ráðstefnur!F:F)</f>
        <v>0</v>
      </c>
      <c r="G28" s="69">
        <f>SUMIF(A_Ráðstefnur!$A:$A,B_Ráðstefnur!$A28,A_Ráðstefnur!G:G)</f>
        <v>0</v>
      </c>
      <c r="H28" s="69">
        <f>SUMIF(A_Ráðstefnur!$A:$A,B_Ráðstefnur!$A28,A_Ráðstefnur!H:H)</f>
        <v>0</v>
      </c>
      <c r="I28" s="69">
        <f>SUMIF(A_Ráðstefnur!$A:$A,B_Ráðstefnur!$A28,A_Ráðstefnur!I:I)</f>
        <v>0</v>
      </c>
      <c r="J28" t="s">
        <v>63</v>
      </c>
    </row>
    <row r="29" spans="5:10" x14ac:dyDescent="0.3">
      <c r="E29" s="69">
        <f>SUMIF(A_Ráðstefnur!$A:$A,B_Ráðstefnur!$A29,A_Ráðstefnur!E:E)</f>
        <v>0</v>
      </c>
      <c r="F29" s="69">
        <f>SUMIF(A_Ráðstefnur!$A:$A,B_Ráðstefnur!$A29,A_Ráðstefnur!F:F)</f>
        <v>0</v>
      </c>
      <c r="G29" s="69">
        <f>SUMIF(A_Ráðstefnur!$A:$A,B_Ráðstefnur!$A29,A_Ráðstefnur!G:G)</f>
        <v>0</v>
      </c>
      <c r="H29" s="69">
        <f>SUMIF(A_Ráðstefnur!$A:$A,B_Ráðstefnur!$A29,A_Ráðstefnur!H:H)</f>
        <v>0</v>
      </c>
      <c r="I29" s="69">
        <f>SUMIF(A_Ráðstefnur!$A:$A,B_Ráðstefnur!$A29,A_Ráðstefnur!I:I)</f>
        <v>0</v>
      </c>
      <c r="J29" t="s">
        <v>63</v>
      </c>
    </row>
    <row r="30" spans="5:10" x14ac:dyDescent="0.3">
      <c r="E30" s="69">
        <f>SUMIF(A_Ráðstefnur!$A:$A,B_Ráðstefnur!$A30,A_Ráðstefnur!E:E)</f>
        <v>0</v>
      </c>
      <c r="F30" s="69">
        <f>SUMIF(A_Ráðstefnur!$A:$A,B_Ráðstefnur!$A30,A_Ráðstefnur!F:F)</f>
        <v>0</v>
      </c>
      <c r="G30" s="69">
        <f>SUMIF(A_Ráðstefnur!$A:$A,B_Ráðstefnur!$A30,A_Ráðstefnur!G:G)</f>
        <v>0</v>
      </c>
      <c r="H30" s="69">
        <f>SUMIF(A_Ráðstefnur!$A:$A,B_Ráðstefnur!$A30,A_Ráðstefnur!H:H)</f>
        <v>0</v>
      </c>
      <c r="I30" s="69">
        <f>SUMIF(A_Ráðstefnur!$A:$A,B_Ráðstefnur!$A30,A_Ráðstefnur!I:I)</f>
        <v>0</v>
      </c>
      <c r="J30" t="s">
        <v>63</v>
      </c>
    </row>
    <row r="31" spans="5:10" x14ac:dyDescent="0.3">
      <c r="E31" s="69">
        <f>SUMIF(A_Ráðstefnur!$A:$A,B_Ráðstefnur!$A31,A_Ráðstefnur!E:E)</f>
        <v>0</v>
      </c>
      <c r="F31" s="69">
        <f>SUMIF(A_Ráðstefnur!$A:$A,B_Ráðstefnur!$A31,A_Ráðstefnur!F:F)</f>
        <v>0</v>
      </c>
      <c r="G31" s="69">
        <f>SUMIF(A_Ráðstefnur!$A:$A,B_Ráðstefnur!$A31,A_Ráðstefnur!G:G)</f>
        <v>0</v>
      </c>
      <c r="H31" s="69">
        <f>SUMIF(A_Ráðstefnur!$A:$A,B_Ráðstefnur!$A31,A_Ráðstefnur!H:H)</f>
        <v>0</v>
      </c>
      <c r="I31" s="69">
        <f>SUMIF(A_Ráðstefnur!$A:$A,B_Ráðstefnur!$A31,A_Ráðstefnur!I:I)</f>
        <v>0</v>
      </c>
      <c r="J31" t="s">
        <v>63</v>
      </c>
    </row>
    <row r="32" spans="5:10" x14ac:dyDescent="0.3">
      <c r="E32" s="69">
        <f>SUMIF(A_Ráðstefnur!$A:$A,B_Ráðstefnur!$A32,A_Ráðstefnur!E:E)</f>
        <v>0</v>
      </c>
      <c r="F32" s="69">
        <f>SUMIF(A_Ráðstefnur!$A:$A,B_Ráðstefnur!$A32,A_Ráðstefnur!F:F)</f>
        <v>0</v>
      </c>
      <c r="G32" s="69">
        <f>SUMIF(A_Ráðstefnur!$A:$A,B_Ráðstefnur!$A32,A_Ráðstefnur!G:G)</f>
        <v>0</v>
      </c>
      <c r="H32" s="69">
        <f>SUMIF(A_Ráðstefnur!$A:$A,B_Ráðstefnur!$A32,A_Ráðstefnur!H:H)</f>
        <v>0</v>
      </c>
      <c r="I32" s="69">
        <f>SUMIF(A_Ráðstefnur!$A:$A,B_Ráðstefnur!$A32,A_Ráðstefnur!I:I)</f>
        <v>0</v>
      </c>
      <c r="J32" t="s">
        <v>63</v>
      </c>
    </row>
    <row r="33" spans="5:10" x14ac:dyDescent="0.3">
      <c r="E33" s="69">
        <f>SUMIF(A_Ráðstefnur!$A:$A,B_Ráðstefnur!$A33,A_Ráðstefnur!E:E)</f>
        <v>0</v>
      </c>
      <c r="F33" s="69">
        <f>SUMIF(A_Ráðstefnur!$A:$A,B_Ráðstefnur!$A33,A_Ráðstefnur!F:F)</f>
        <v>0</v>
      </c>
      <c r="G33" s="69">
        <f>SUMIF(A_Ráðstefnur!$A:$A,B_Ráðstefnur!$A33,A_Ráðstefnur!G:G)</f>
        <v>0</v>
      </c>
      <c r="H33" s="69">
        <f>SUMIF(A_Ráðstefnur!$A:$A,B_Ráðstefnur!$A33,A_Ráðstefnur!H:H)</f>
        <v>0</v>
      </c>
      <c r="I33" s="69">
        <f>SUMIF(A_Ráðstefnur!$A:$A,B_Ráðstefnur!$A33,A_Ráðstefnur!I:I)</f>
        <v>0</v>
      </c>
      <c r="J33" t="s">
        <v>63</v>
      </c>
    </row>
    <row r="34" spans="5:10" x14ac:dyDescent="0.3">
      <c r="E34" s="69">
        <f>SUMIF(A_Ráðstefnur!$A:$A,B_Ráðstefnur!$A34,A_Ráðstefnur!E:E)</f>
        <v>0</v>
      </c>
      <c r="F34" s="69">
        <f>SUMIF(A_Ráðstefnur!$A:$A,B_Ráðstefnur!$A34,A_Ráðstefnur!F:F)</f>
        <v>0</v>
      </c>
      <c r="G34" s="69">
        <f>SUMIF(A_Ráðstefnur!$A:$A,B_Ráðstefnur!$A34,A_Ráðstefnur!G:G)</f>
        <v>0</v>
      </c>
      <c r="H34" s="69">
        <f>SUMIF(A_Ráðstefnur!$A:$A,B_Ráðstefnur!$A34,A_Ráðstefnur!H:H)</f>
        <v>0</v>
      </c>
      <c r="I34" s="69">
        <f>SUMIF(A_Ráðstefnur!$A:$A,B_Ráðstefnur!$A34,A_Ráðstefnur!I:I)</f>
        <v>0</v>
      </c>
      <c r="J34" t="s">
        <v>63</v>
      </c>
    </row>
    <row r="35" spans="5:10" x14ac:dyDescent="0.3">
      <c r="E35" s="69">
        <f>SUMIF(A_Ráðstefnur!$A:$A,B_Ráðstefnur!$A35,A_Ráðstefnur!E:E)</f>
        <v>0</v>
      </c>
      <c r="F35" s="69">
        <f>SUMIF(A_Ráðstefnur!$A:$A,B_Ráðstefnur!$A35,A_Ráðstefnur!F:F)</f>
        <v>0</v>
      </c>
      <c r="G35" s="69">
        <f>SUMIF(A_Ráðstefnur!$A:$A,B_Ráðstefnur!$A35,A_Ráðstefnur!G:G)</f>
        <v>0</v>
      </c>
      <c r="H35" s="69">
        <f>SUMIF(A_Ráðstefnur!$A:$A,B_Ráðstefnur!$A35,A_Ráðstefnur!H:H)</f>
        <v>0</v>
      </c>
      <c r="I35" s="69">
        <f>SUMIF(A_Ráðstefnur!$A:$A,B_Ráðstefnur!$A35,A_Ráðstefnur!I:I)</f>
        <v>0</v>
      </c>
      <c r="J35" t="s">
        <v>63</v>
      </c>
    </row>
    <row r="36" spans="5:10" x14ac:dyDescent="0.3">
      <c r="E36" s="69">
        <f>SUMIF(A_Ráðstefnur!$A:$A,B_Ráðstefnur!$A36,A_Ráðstefnur!E:E)</f>
        <v>0</v>
      </c>
      <c r="F36" s="69">
        <f>SUMIF(A_Ráðstefnur!$A:$A,B_Ráðstefnur!$A36,A_Ráðstefnur!F:F)</f>
        <v>0</v>
      </c>
      <c r="G36" s="69">
        <f>SUMIF(A_Ráðstefnur!$A:$A,B_Ráðstefnur!$A36,A_Ráðstefnur!G:G)</f>
        <v>0</v>
      </c>
      <c r="H36" s="69">
        <f>SUMIF(A_Ráðstefnur!$A:$A,B_Ráðstefnur!$A36,A_Ráðstefnur!H:H)</f>
        <v>0</v>
      </c>
      <c r="I36" s="69">
        <f>SUMIF(A_Ráðstefnur!$A:$A,B_Ráðstefnur!$A36,A_Ráðstefnur!I:I)</f>
        <v>0</v>
      </c>
      <c r="J36" t="s">
        <v>63</v>
      </c>
    </row>
    <row r="37" spans="5:10" x14ac:dyDescent="0.3">
      <c r="E37" s="69">
        <f>SUMIF(A_Ráðstefnur!$A:$A,B_Ráðstefnur!$A37,A_Ráðstefnur!E:E)</f>
        <v>0</v>
      </c>
      <c r="F37" s="69">
        <f>SUMIF(A_Ráðstefnur!$A:$A,B_Ráðstefnur!$A37,A_Ráðstefnur!F:F)</f>
        <v>0</v>
      </c>
      <c r="G37" s="69">
        <f>SUMIF(A_Ráðstefnur!$A:$A,B_Ráðstefnur!$A37,A_Ráðstefnur!G:G)</f>
        <v>0</v>
      </c>
      <c r="H37" s="69">
        <f>SUMIF(A_Ráðstefnur!$A:$A,B_Ráðstefnur!$A37,A_Ráðstefnur!H:H)</f>
        <v>0</v>
      </c>
      <c r="I37" s="69">
        <f>SUMIF(A_Ráðstefnur!$A:$A,B_Ráðstefnur!$A37,A_Ráðstefnur!I:I)</f>
        <v>0</v>
      </c>
      <c r="J37" t="s">
        <v>63</v>
      </c>
    </row>
    <row r="38" spans="5:10" x14ac:dyDescent="0.3">
      <c r="E38" s="69">
        <f>SUMIF(A_Ráðstefnur!$A:$A,B_Ráðstefnur!$A38,A_Ráðstefnur!E:E)</f>
        <v>0</v>
      </c>
      <c r="F38" s="69">
        <f>SUMIF(A_Ráðstefnur!$A:$A,B_Ráðstefnur!$A38,A_Ráðstefnur!F:F)</f>
        <v>0</v>
      </c>
      <c r="G38" s="69">
        <f>SUMIF(A_Ráðstefnur!$A:$A,B_Ráðstefnur!$A38,A_Ráðstefnur!G:G)</f>
        <v>0</v>
      </c>
      <c r="H38" s="69">
        <f>SUMIF(A_Ráðstefnur!$A:$A,B_Ráðstefnur!$A38,A_Ráðstefnur!H:H)</f>
        <v>0</v>
      </c>
      <c r="I38" s="69">
        <f>SUMIF(A_Ráðstefnur!$A:$A,B_Ráðstefnur!$A38,A_Ráðstefnur!I:I)</f>
        <v>0</v>
      </c>
      <c r="J38" t="s">
        <v>63</v>
      </c>
    </row>
    <row r="39" spans="5:10" x14ac:dyDescent="0.3">
      <c r="E39" s="69">
        <f>SUMIF(A_Ráðstefnur!$A:$A,B_Ráðstefnur!$A39,A_Ráðstefnur!E:E)</f>
        <v>0</v>
      </c>
      <c r="F39" s="69">
        <f>SUMIF(A_Ráðstefnur!$A:$A,B_Ráðstefnur!$A39,A_Ráðstefnur!F:F)</f>
        <v>0</v>
      </c>
      <c r="G39" s="69">
        <f>SUMIF(A_Ráðstefnur!$A:$A,B_Ráðstefnur!$A39,A_Ráðstefnur!G:G)</f>
        <v>0</v>
      </c>
      <c r="H39" s="69">
        <f>SUMIF(A_Ráðstefnur!$A:$A,B_Ráðstefnur!$A39,A_Ráðstefnur!H:H)</f>
        <v>0</v>
      </c>
      <c r="I39" s="69">
        <f>SUMIF(A_Ráðstefnur!$A:$A,B_Ráðstefnur!$A39,A_Ráðstefnur!I:I)</f>
        <v>0</v>
      </c>
      <c r="J39" t="s">
        <v>63</v>
      </c>
    </row>
    <row r="40" spans="5:10" x14ac:dyDescent="0.3">
      <c r="E40" s="69">
        <f>SUMIF(A_Ráðstefnur!$A:$A,B_Ráðstefnur!$A40,A_Ráðstefnur!E:E)</f>
        <v>0</v>
      </c>
      <c r="F40" s="69">
        <f>SUMIF(A_Ráðstefnur!$A:$A,B_Ráðstefnur!$A40,A_Ráðstefnur!F:F)</f>
        <v>0</v>
      </c>
      <c r="G40" s="69">
        <f>SUMIF(A_Ráðstefnur!$A:$A,B_Ráðstefnur!$A40,A_Ráðstefnur!G:G)</f>
        <v>0</v>
      </c>
      <c r="H40" s="69">
        <f>SUMIF(A_Ráðstefnur!$A:$A,B_Ráðstefnur!$A40,A_Ráðstefnur!H:H)</f>
        <v>0</v>
      </c>
      <c r="I40" s="69">
        <f>SUMIF(A_Ráðstefnur!$A:$A,B_Ráðstefnur!$A40,A_Ráðstefnur!I:I)</f>
        <v>0</v>
      </c>
      <c r="J40" t="s">
        <v>63</v>
      </c>
    </row>
    <row r="41" spans="5:10" x14ac:dyDescent="0.3">
      <c r="E41" s="69">
        <f>SUMIF(A_Ráðstefnur!$A:$A,B_Ráðstefnur!$A41,A_Ráðstefnur!E:E)</f>
        <v>0</v>
      </c>
      <c r="F41" s="69">
        <f>SUMIF(A_Ráðstefnur!$A:$A,B_Ráðstefnur!$A41,A_Ráðstefnur!F:F)</f>
        <v>0</v>
      </c>
      <c r="G41" s="69">
        <f>SUMIF(A_Ráðstefnur!$A:$A,B_Ráðstefnur!$A41,A_Ráðstefnur!G:G)</f>
        <v>0</v>
      </c>
      <c r="H41" s="69">
        <f>SUMIF(A_Ráðstefnur!$A:$A,B_Ráðstefnur!$A41,A_Ráðstefnur!H:H)</f>
        <v>0</v>
      </c>
      <c r="I41" s="69">
        <f>SUMIF(A_Ráðstefnur!$A:$A,B_Ráðstefnur!$A41,A_Ráðstefnur!I:I)</f>
        <v>0</v>
      </c>
      <c r="J41" t="s">
        <v>63</v>
      </c>
    </row>
    <row r="42" spans="5:10" x14ac:dyDescent="0.3">
      <c r="E42" s="69">
        <f>SUMIF(A_Ráðstefnur!$A:$A,B_Ráðstefnur!$A42,A_Ráðstefnur!E:E)</f>
        <v>0</v>
      </c>
      <c r="F42" s="69">
        <f>SUMIF(A_Ráðstefnur!$A:$A,B_Ráðstefnur!$A42,A_Ráðstefnur!F:F)</f>
        <v>0</v>
      </c>
      <c r="G42" s="69">
        <f>SUMIF(A_Ráðstefnur!$A:$A,B_Ráðstefnur!$A42,A_Ráðstefnur!G:G)</f>
        <v>0</v>
      </c>
      <c r="H42" s="69">
        <f>SUMIF(A_Ráðstefnur!$A:$A,B_Ráðstefnur!$A42,A_Ráðstefnur!H:H)</f>
        <v>0</v>
      </c>
      <c r="I42" s="69">
        <f>SUMIF(A_Ráðstefnur!$A:$A,B_Ráðstefnur!$A42,A_Ráðstefnur!I:I)</f>
        <v>0</v>
      </c>
      <c r="J42" t="s">
        <v>63</v>
      </c>
    </row>
    <row r="43" spans="5:10" x14ac:dyDescent="0.3">
      <c r="E43" s="69">
        <f>SUMIF(A_Ráðstefnur!$A:$A,B_Ráðstefnur!$A43,A_Ráðstefnur!E:E)</f>
        <v>0</v>
      </c>
      <c r="F43" s="69">
        <f>SUMIF(A_Ráðstefnur!$A:$A,B_Ráðstefnur!$A43,A_Ráðstefnur!F:F)</f>
        <v>0</v>
      </c>
      <c r="G43" s="69">
        <f>SUMIF(A_Ráðstefnur!$A:$A,B_Ráðstefnur!$A43,A_Ráðstefnur!G:G)</f>
        <v>0</v>
      </c>
      <c r="H43" s="69">
        <f>SUMIF(A_Ráðstefnur!$A:$A,B_Ráðstefnur!$A43,A_Ráðstefnur!H:H)</f>
        <v>0</v>
      </c>
      <c r="I43" s="69">
        <f>SUMIF(A_Ráðstefnur!$A:$A,B_Ráðstefnur!$A43,A_Ráðstefnur!I:I)</f>
        <v>0</v>
      </c>
      <c r="J43" t="s">
        <v>63</v>
      </c>
    </row>
    <row r="44" spans="5:10" x14ac:dyDescent="0.3">
      <c r="E44" s="69">
        <f>SUMIF(A_Ráðstefnur!$A:$A,B_Ráðstefnur!$A44,A_Ráðstefnur!E:E)</f>
        <v>0</v>
      </c>
      <c r="F44" s="69">
        <f>SUMIF(A_Ráðstefnur!$A:$A,B_Ráðstefnur!$A44,A_Ráðstefnur!F:F)</f>
        <v>0</v>
      </c>
      <c r="G44" s="69">
        <f>SUMIF(A_Ráðstefnur!$A:$A,B_Ráðstefnur!$A44,A_Ráðstefnur!G:G)</f>
        <v>0</v>
      </c>
      <c r="H44" s="69">
        <f>SUMIF(A_Ráðstefnur!$A:$A,B_Ráðstefnur!$A44,A_Ráðstefnur!H:H)</f>
        <v>0</v>
      </c>
      <c r="I44" s="69">
        <f>SUMIF(A_Ráðstefnur!$A:$A,B_Ráðstefnur!$A44,A_Ráðstefnur!I:I)</f>
        <v>0</v>
      </c>
      <c r="J44" t="s">
        <v>63</v>
      </c>
    </row>
    <row r="45" spans="5:10" x14ac:dyDescent="0.3">
      <c r="E45" s="69">
        <f>SUMIF(A_Ráðstefnur!$A:$A,B_Ráðstefnur!$A45,A_Ráðstefnur!E:E)</f>
        <v>0</v>
      </c>
      <c r="F45" s="69">
        <f>SUMIF(A_Ráðstefnur!$A:$A,B_Ráðstefnur!$A45,A_Ráðstefnur!F:F)</f>
        <v>0</v>
      </c>
      <c r="G45" s="69">
        <f>SUMIF(A_Ráðstefnur!$A:$A,B_Ráðstefnur!$A45,A_Ráðstefnur!G:G)</f>
        <v>0</v>
      </c>
      <c r="H45" s="69">
        <f>SUMIF(A_Ráðstefnur!$A:$A,B_Ráðstefnur!$A45,A_Ráðstefnur!H:H)</f>
        <v>0</v>
      </c>
      <c r="I45" s="69">
        <f>SUMIF(A_Ráðstefnur!$A:$A,B_Ráðstefnur!$A45,A_Ráðstefnur!I:I)</f>
        <v>0</v>
      </c>
      <c r="J45" t="s">
        <v>63</v>
      </c>
    </row>
    <row r="46" spans="5:10" x14ac:dyDescent="0.3">
      <c r="E46" s="69">
        <f>SUMIF(A_Ráðstefnur!$A:$A,B_Ráðstefnur!$A46,A_Ráðstefnur!E:E)</f>
        <v>0</v>
      </c>
      <c r="F46" s="69">
        <f>SUMIF(A_Ráðstefnur!$A:$A,B_Ráðstefnur!$A46,A_Ráðstefnur!F:F)</f>
        <v>0</v>
      </c>
      <c r="G46" s="69">
        <f>SUMIF(A_Ráðstefnur!$A:$A,B_Ráðstefnur!$A46,A_Ráðstefnur!G:G)</f>
        <v>0</v>
      </c>
      <c r="H46" s="69">
        <f>SUMIF(A_Ráðstefnur!$A:$A,B_Ráðstefnur!$A46,A_Ráðstefnur!H:H)</f>
        <v>0</v>
      </c>
      <c r="I46" s="69">
        <f>SUMIF(A_Ráðstefnur!$A:$A,B_Ráðstefnur!$A46,A_Ráðstefnur!I:I)</f>
        <v>0</v>
      </c>
      <c r="J46" t="s">
        <v>63</v>
      </c>
    </row>
    <row r="47" spans="5:10" x14ac:dyDescent="0.3">
      <c r="E47" s="69">
        <f>SUMIF(A_Ráðstefnur!$A:$A,B_Ráðstefnur!$A47,A_Ráðstefnur!E:E)</f>
        <v>0</v>
      </c>
      <c r="F47" s="69">
        <f>SUMIF(A_Ráðstefnur!$A:$A,B_Ráðstefnur!$A47,A_Ráðstefnur!F:F)</f>
        <v>0</v>
      </c>
      <c r="G47" s="69">
        <f>SUMIF(A_Ráðstefnur!$A:$A,B_Ráðstefnur!$A47,A_Ráðstefnur!G:G)</f>
        <v>0</v>
      </c>
      <c r="H47" s="69">
        <f>SUMIF(A_Ráðstefnur!$A:$A,B_Ráðstefnur!$A47,A_Ráðstefnur!H:H)</f>
        <v>0</v>
      </c>
      <c r="I47" s="69">
        <f>SUMIF(A_Ráðstefnur!$A:$A,B_Ráðstefnur!$A47,A_Ráðstefnur!I:I)</f>
        <v>0</v>
      </c>
      <c r="J47" t="s">
        <v>63</v>
      </c>
    </row>
    <row r="48" spans="5:10" x14ac:dyDescent="0.3">
      <c r="E48" s="69">
        <f>SUMIF(A_Ráðstefnur!$A:$A,B_Ráðstefnur!$A48,A_Ráðstefnur!E:E)</f>
        <v>0</v>
      </c>
      <c r="F48" s="69">
        <f>SUMIF(A_Ráðstefnur!$A:$A,B_Ráðstefnur!$A48,A_Ráðstefnur!F:F)</f>
        <v>0</v>
      </c>
      <c r="G48" s="69">
        <f>SUMIF(A_Ráðstefnur!$A:$A,B_Ráðstefnur!$A48,A_Ráðstefnur!G:G)</f>
        <v>0</v>
      </c>
      <c r="H48" s="69">
        <f>SUMIF(A_Ráðstefnur!$A:$A,B_Ráðstefnur!$A48,A_Ráðstefnur!H:H)</f>
        <v>0</v>
      </c>
      <c r="I48" s="69">
        <f>SUMIF(A_Ráðstefnur!$A:$A,B_Ráðstefnur!$A48,A_Ráðstefnur!I:I)</f>
        <v>0</v>
      </c>
      <c r="J48" t="s">
        <v>63</v>
      </c>
    </row>
    <row r="49" spans="1:10" x14ac:dyDescent="0.3">
      <c r="E49" s="69">
        <f>SUMIF(A_Ráðstefnur!$A:$A,B_Ráðstefnur!$A49,A_Ráðstefnur!E:E)</f>
        <v>0</v>
      </c>
      <c r="F49" s="69">
        <f>SUMIF(A_Ráðstefnur!$A:$A,B_Ráðstefnur!$A49,A_Ráðstefnur!F:F)</f>
        <v>0</v>
      </c>
      <c r="G49" s="69">
        <f>SUMIF(A_Ráðstefnur!$A:$A,B_Ráðstefnur!$A49,A_Ráðstefnur!G:G)</f>
        <v>0</v>
      </c>
      <c r="H49" s="69">
        <f>SUMIF(A_Ráðstefnur!$A:$A,B_Ráðstefnur!$A49,A_Ráðstefnur!H:H)</f>
        <v>0</v>
      </c>
      <c r="I49" s="69">
        <f>SUMIF(A_Ráðstefnur!$A:$A,B_Ráðstefnur!$A49,A_Ráðstefnur!I:I)</f>
        <v>0</v>
      </c>
      <c r="J49" t="s">
        <v>63</v>
      </c>
    </row>
    <row r="50" spans="1:10" x14ac:dyDescent="0.3">
      <c r="E50" s="69">
        <f>SUMIF(A_Ráðstefnur!$A:$A,B_Ráðstefnur!$A50,A_Ráðstefnur!E:E)</f>
        <v>0</v>
      </c>
      <c r="F50" s="69">
        <f>SUMIF(A_Ráðstefnur!$A:$A,B_Ráðstefnur!$A50,A_Ráðstefnur!F:F)</f>
        <v>0</v>
      </c>
      <c r="G50" s="69">
        <f>SUMIF(A_Ráðstefnur!$A:$A,B_Ráðstefnur!$A50,A_Ráðstefnur!G:G)</f>
        <v>0</v>
      </c>
      <c r="H50" s="69">
        <f>SUMIF(A_Ráðstefnur!$A:$A,B_Ráðstefnur!$A50,A_Ráðstefnur!H:H)</f>
        <v>0</v>
      </c>
      <c r="I50" s="69">
        <f>SUMIF(A_Ráðstefnur!$A:$A,B_Ráðstefnur!$A50,A_Ráðstefnur!I:I)</f>
        <v>0</v>
      </c>
      <c r="J50" t="s">
        <v>63</v>
      </c>
    </row>
    <row r="51" spans="1:10" x14ac:dyDescent="0.3">
      <c r="E51" s="69">
        <f>SUMIF(A_Ráðstefnur!$A:$A,B_Ráðstefnur!$A51,A_Ráðstefnur!E:E)</f>
        <v>0</v>
      </c>
      <c r="F51" s="69">
        <f>SUMIF(A_Ráðstefnur!$A:$A,B_Ráðstefnur!$A51,A_Ráðstefnur!F:F)</f>
        <v>0</v>
      </c>
      <c r="G51" s="69">
        <f>SUMIF(A_Ráðstefnur!$A:$A,B_Ráðstefnur!$A51,A_Ráðstefnur!G:G)</f>
        <v>0</v>
      </c>
      <c r="H51" s="69">
        <f>SUMIF(A_Ráðstefnur!$A:$A,B_Ráðstefnur!$A51,A_Ráðstefnur!H:H)</f>
        <v>0</v>
      </c>
      <c r="I51" s="69">
        <f>SUMIF(A_Ráðstefnur!$A:$A,B_Ráðstefnur!$A51,A_Ráðstefnur!I:I)</f>
        <v>0</v>
      </c>
      <c r="J51" t="s">
        <v>63</v>
      </c>
    </row>
    <row r="52" spans="1:10" x14ac:dyDescent="0.3">
      <c r="A52" s="72"/>
      <c r="B52" s="13"/>
      <c r="C52" s="13"/>
      <c r="D52" s="13"/>
      <c r="E52" s="13"/>
      <c r="F52" s="13"/>
      <c r="G52" s="15"/>
      <c r="H52" s="13"/>
      <c r="I52" s="13"/>
      <c r="J52" s="15"/>
    </row>
    <row r="53" spans="1:10" x14ac:dyDescent="0.3">
      <c r="F53" s="71" t="s">
        <v>51</v>
      </c>
      <c r="G53" s="70">
        <f>SUM(G2:G51)</f>
        <v>1330000</v>
      </c>
      <c r="H53" s="70">
        <f>SUM(H2:H51)</f>
        <v>402900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C607F-D474-4A00-BB1F-2FA61AC377BC}">
  <sheetPr codeName="Sheet12">
    <tabColor theme="0" tint="-0.14999847407452621"/>
  </sheetPr>
  <dimension ref="A1:J53"/>
  <sheetViews>
    <sheetView workbookViewId="0">
      <selection activeCell="G5" sqref="G5:G51"/>
    </sheetView>
  </sheetViews>
  <sheetFormatPr defaultRowHeight="14.4" x14ac:dyDescent="0.3"/>
  <cols>
    <col min="1" max="1" width="11" bestFit="1" customWidth="1"/>
    <col min="2" max="2" width="21.5546875" bestFit="1" customWidth="1"/>
    <col min="3" max="3" width="5" bestFit="1" customWidth="1"/>
    <col min="4" max="4" width="12.33203125" bestFit="1" customWidth="1"/>
    <col min="5" max="5" width="20" bestFit="1" customWidth="1"/>
    <col min="6" max="6" width="11.88671875" bestFit="1" customWidth="1"/>
    <col min="7" max="7" width="63.5546875" bestFit="1" customWidth="1"/>
    <col min="8" max="8" width="14.6640625" bestFit="1" customWidth="1"/>
    <col min="9" max="9" width="9" bestFit="1" customWidth="1"/>
    <col min="10" max="10" width="16.88671875" bestFit="1" customWidth="1"/>
  </cols>
  <sheetData>
    <row r="1" spans="1:10" ht="15.6" thickTop="1" thickBot="1" x14ac:dyDescent="0.35">
      <c r="A1" s="44" t="s">
        <v>44</v>
      </c>
      <c r="B1" s="21" t="s">
        <v>45</v>
      </c>
      <c r="C1" s="21" t="s">
        <v>56</v>
      </c>
      <c r="D1" s="21" t="s">
        <v>57</v>
      </c>
      <c r="E1" s="21" t="s">
        <v>58</v>
      </c>
      <c r="F1" s="21" t="s">
        <v>59</v>
      </c>
      <c r="G1" s="22" t="s">
        <v>60</v>
      </c>
      <c r="H1" s="21" t="s">
        <v>61</v>
      </c>
      <c r="I1" s="21" t="s">
        <v>62</v>
      </c>
      <c r="J1" s="21" t="s">
        <v>50</v>
      </c>
    </row>
    <row r="2" spans="1:10" ht="15" thickTop="1" x14ac:dyDescent="0.3">
      <c r="A2">
        <v>1302715539</v>
      </c>
      <c r="B2" t="s">
        <v>255</v>
      </c>
      <c r="C2" t="s">
        <v>1631</v>
      </c>
      <c r="D2" t="s">
        <v>1632</v>
      </c>
      <c r="E2" s="69">
        <f>SUMIF(A_Ráðstefnur!$A:$A,C_Ráðstefnur!$A2,A_Ráðstefnur!E:E)</f>
        <v>147800</v>
      </c>
      <c r="F2" s="69">
        <f>SUMIF(A_Ráðstefnur!$A:$A,C_Ráðstefnur!$A2,A_Ráðstefnur!F:F)</f>
        <v>180000</v>
      </c>
      <c r="G2" s="69">
        <f>SUMIF(A_Ráðstefnur!$A:$A,C_Ráðstefnur!$A2,A_Ráðstefnur!G:G)</f>
        <v>327800</v>
      </c>
      <c r="H2" s="69">
        <f>SUMIF(A_Ráðstefnur!$A:$A,C_Ráðstefnur!$A2,A_Ráðstefnur!H:H)</f>
        <v>0</v>
      </c>
      <c r="I2" s="69">
        <f>SUMIF(A_Ráðstefnur!$A:$A,C_Ráðstefnur!$A2,A_Ráðstefnur!I:I)</f>
        <v>327800</v>
      </c>
      <c r="J2" t="s">
        <v>64</v>
      </c>
    </row>
    <row r="3" spans="1:10" x14ac:dyDescent="0.3">
      <c r="A3">
        <v>306753049</v>
      </c>
      <c r="B3" t="s">
        <v>258</v>
      </c>
      <c r="C3" t="s">
        <v>1636</v>
      </c>
      <c r="D3" t="s">
        <v>1637</v>
      </c>
      <c r="E3" s="69">
        <f>SUMIF(A_Ráðstefnur!$A:$A,C_Ráðstefnur!$A3,A_Ráðstefnur!E:E)</f>
        <v>130800</v>
      </c>
      <c r="F3" s="69">
        <f>SUMIF(A_Ráðstefnur!$A:$A,C_Ráðstefnur!$A3,A_Ráðstefnur!F:F)</f>
        <v>165000</v>
      </c>
      <c r="G3" s="69">
        <f>SUMIF(A_Ráðstefnur!$A:$A,C_Ráðstefnur!$A3,A_Ráðstefnur!G:G)</f>
        <v>295800</v>
      </c>
      <c r="H3" s="69">
        <f>SUMIF(A_Ráðstefnur!$A:$A,C_Ráðstefnur!$A3,A_Ráðstefnur!H:H)</f>
        <v>71700</v>
      </c>
      <c r="I3" s="69">
        <f>SUMIF(A_Ráðstefnur!$A:$A,C_Ráðstefnur!$A3,A_Ráðstefnur!I:I)</f>
        <v>367500</v>
      </c>
      <c r="J3" t="s">
        <v>64</v>
      </c>
    </row>
    <row r="4" spans="1:10" x14ac:dyDescent="0.3">
      <c r="A4">
        <v>2807663219</v>
      </c>
      <c r="B4" t="s">
        <v>1272</v>
      </c>
      <c r="C4" t="s">
        <v>1645</v>
      </c>
      <c r="D4" t="s">
        <v>1642</v>
      </c>
      <c r="E4" s="69">
        <f>SUMIF(A_Ráðstefnur!$A:$A,C_Ráðstefnur!$A4,A_Ráðstefnur!E:E)</f>
        <v>150200</v>
      </c>
      <c r="F4" s="69">
        <f>SUMIF(A_Ráðstefnur!$A:$A,C_Ráðstefnur!$A4,A_Ráðstefnur!F:F)</f>
        <v>132000</v>
      </c>
      <c r="G4" s="69">
        <f>SUMIF(A_Ráðstefnur!$A:$A,C_Ráðstefnur!$A4,A_Ráðstefnur!G:G)</f>
        <v>282200</v>
      </c>
      <c r="H4" s="69">
        <f>SUMIF(A_Ráðstefnur!$A:$A,C_Ráðstefnur!$A4,A_Ráðstefnur!H:H)</f>
        <v>115700</v>
      </c>
      <c r="I4" s="69">
        <f>SUMIF(A_Ráðstefnur!$A:$A,C_Ráðstefnur!$A4,A_Ráðstefnur!I:I)</f>
        <v>397900</v>
      </c>
      <c r="J4" t="s">
        <v>64</v>
      </c>
    </row>
    <row r="5" spans="1:10" x14ac:dyDescent="0.3">
      <c r="A5">
        <v>502763689</v>
      </c>
      <c r="B5" t="s">
        <v>887</v>
      </c>
      <c r="C5" t="s">
        <v>1645</v>
      </c>
      <c r="D5" t="s">
        <v>1642</v>
      </c>
      <c r="E5" s="69">
        <f>SUMIF(A_Ráðstefnur!$A:$A,C_Ráðstefnur!$A5,A_Ráðstefnur!E:E)</f>
        <v>150200</v>
      </c>
      <c r="F5" s="69">
        <f>SUMIF(A_Ráðstefnur!$A:$A,C_Ráðstefnur!$A5,A_Ráðstefnur!F:F)</f>
        <v>132000</v>
      </c>
      <c r="G5" s="69">
        <f>SUMIF(A_Ráðstefnur!$A:$A,C_Ráðstefnur!$A5,A_Ráðstefnur!G:G)</f>
        <v>282200</v>
      </c>
      <c r="H5" s="69">
        <f>SUMIF(A_Ráðstefnur!$A:$A,C_Ráðstefnur!$A5,A_Ráðstefnur!H:H)</f>
        <v>115700</v>
      </c>
      <c r="I5" s="69">
        <f>SUMIF(A_Ráðstefnur!$A:$A,C_Ráðstefnur!$A5,A_Ráðstefnur!I:I)</f>
        <v>397900</v>
      </c>
      <c r="J5" t="s">
        <v>64</v>
      </c>
    </row>
    <row r="6" spans="1:10" x14ac:dyDescent="0.3">
      <c r="A6">
        <v>1405713189</v>
      </c>
      <c r="B6" t="s">
        <v>1319</v>
      </c>
      <c r="C6" t="s">
        <v>1643</v>
      </c>
      <c r="D6" t="s">
        <v>1644</v>
      </c>
      <c r="E6" s="69">
        <f>SUMIF(A_Ráðstefnur!$A:$A,C_Ráðstefnur!$A6,A_Ráðstefnur!E:E)</f>
        <v>110000</v>
      </c>
      <c r="F6" s="69">
        <f>SUMIF(A_Ráðstefnur!$A:$A,C_Ráðstefnur!$A6,A_Ráðstefnur!F:F)</f>
        <v>225000</v>
      </c>
      <c r="G6" s="69">
        <f>SUMIF(A_Ráðstefnur!$A:$A,C_Ráðstefnur!$A6,A_Ráðstefnur!G:G)</f>
        <v>335000</v>
      </c>
      <c r="H6" s="69">
        <f>SUMIF(A_Ráðstefnur!$A:$A,C_Ráðstefnur!$A6,A_Ráðstefnur!H:H)</f>
        <v>130000</v>
      </c>
      <c r="I6" s="69">
        <f>SUMIF(A_Ráðstefnur!$A:$A,C_Ráðstefnur!$A6,A_Ráðstefnur!I:I)</f>
        <v>465000</v>
      </c>
      <c r="J6" t="s">
        <v>64</v>
      </c>
    </row>
    <row r="7" spans="1:10" x14ac:dyDescent="0.3">
      <c r="E7" s="69">
        <f>SUMIF(A_Ráðstefnur!$A:$A,C_Ráðstefnur!$A7,A_Ráðstefnur!E:E)</f>
        <v>0</v>
      </c>
      <c r="F7" s="69">
        <f>SUMIF(A_Ráðstefnur!$A:$A,C_Ráðstefnur!$A7,A_Ráðstefnur!F:F)</f>
        <v>0</v>
      </c>
      <c r="G7" s="69">
        <f>SUMIF(A_Ráðstefnur!$A:$A,C_Ráðstefnur!$A7,A_Ráðstefnur!G:G)</f>
        <v>0</v>
      </c>
      <c r="H7" s="69">
        <f>SUMIF(A_Ráðstefnur!$A:$A,C_Ráðstefnur!$A7,A_Ráðstefnur!H:H)</f>
        <v>0</v>
      </c>
      <c r="I7" s="69">
        <f>SUMIF(A_Ráðstefnur!$A:$A,C_Ráðstefnur!$A7,A_Ráðstefnur!I:I)</f>
        <v>0</v>
      </c>
      <c r="J7" t="s">
        <v>64</v>
      </c>
    </row>
    <row r="8" spans="1:10" x14ac:dyDescent="0.3">
      <c r="E8" s="69">
        <f>SUMIF(A_Ráðstefnur!$A:$A,C_Ráðstefnur!$A8,A_Ráðstefnur!E:E)</f>
        <v>0</v>
      </c>
      <c r="F8" s="69">
        <f>SUMIF(A_Ráðstefnur!$A:$A,C_Ráðstefnur!$A8,A_Ráðstefnur!F:F)</f>
        <v>0</v>
      </c>
      <c r="G8" s="69">
        <f>SUMIF(A_Ráðstefnur!$A:$A,C_Ráðstefnur!$A8,A_Ráðstefnur!G:G)</f>
        <v>0</v>
      </c>
      <c r="H8" s="69">
        <f>SUMIF(A_Ráðstefnur!$A:$A,C_Ráðstefnur!$A8,A_Ráðstefnur!H:H)</f>
        <v>0</v>
      </c>
      <c r="I8" s="69">
        <f>SUMIF(A_Ráðstefnur!$A:$A,C_Ráðstefnur!$A8,A_Ráðstefnur!I:I)</f>
        <v>0</v>
      </c>
      <c r="J8" t="s">
        <v>64</v>
      </c>
    </row>
    <row r="9" spans="1:10" x14ac:dyDescent="0.3">
      <c r="E9" s="69">
        <f>SUMIF(A_Ráðstefnur!$A:$A,C_Ráðstefnur!$A9,A_Ráðstefnur!E:E)</f>
        <v>0</v>
      </c>
      <c r="F9" s="69">
        <f>SUMIF(A_Ráðstefnur!$A:$A,C_Ráðstefnur!$A9,A_Ráðstefnur!F:F)</f>
        <v>0</v>
      </c>
      <c r="G9" s="69">
        <f>SUMIF(A_Ráðstefnur!$A:$A,C_Ráðstefnur!$A9,A_Ráðstefnur!G:G)</f>
        <v>0</v>
      </c>
      <c r="H9" s="69">
        <f>SUMIF(A_Ráðstefnur!$A:$A,C_Ráðstefnur!$A9,A_Ráðstefnur!H:H)</f>
        <v>0</v>
      </c>
      <c r="I9" s="69">
        <f>SUMIF(A_Ráðstefnur!$A:$A,C_Ráðstefnur!$A9,A_Ráðstefnur!I:I)</f>
        <v>0</v>
      </c>
      <c r="J9" t="s">
        <v>64</v>
      </c>
    </row>
    <row r="10" spans="1:10" x14ac:dyDescent="0.3">
      <c r="E10" s="69">
        <f>SUMIF(A_Ráðstefnur!$A:$A,C_Ráðstefnur!$A10,A_Ráðstefnur!E:E)</f>
        <v>0</v>
      </c>
      <c r="F10" s="69">
        <f>SUMIF(A_Ráðstefnur!$A:$A,C_Ráðstefnur!$A10,A_Ráðstefnur!F:F)</f>
        <v>0</v>
      </c>
      <c r="G10" s="69">
        <f>SUMIF(A_Ráðstefnur!$A:$A,C_Ráðstefnur!$A10,A_Ráðstefnur!G:G)</f>
        <v>0</v>
      </c>
      <c r="H10" s="69">
        <f>SUMIF(A_Ráðstefnur!$A:$A,C_Ráðstefnur!$A10,A_Ráðstefnur!H:H)</f>
        <v>0</v>
      </c>
      <c r="I10" s="69">
        <f>SUMIF(A_Ráðstefnur!$A:$A,C_Ráðstefnur!$A10,A_Ráðstefnur!I:I)</f>
        <v>0</v>
      </c>
      <c r="J10" t="s">
        <v>64</v>
      </c>
    </row>
    <row r="11" spans="1:10" x14ac:dyDescent="0.3">
      <c r="E11" s="69">
        <f>SUMIF(A_Ráðstefnur!$A:$A,C_Ráðstefnur!$A11,A_Ráðstefnur!E:E)</f>
        <v>0</v>
      </c>
      <c r="F11" s="69">
        <f>SUMIF(A_Ráðstefnur!$A:$A,C_Ráðstefnur!$A11,A_Ráðstefnur!F:F)</f>
        <v>0</v>
      </c>
      <c r="G11" s="69">
        <f>SUMIF(A_Ráðstefnur!$A:$A,C_Ráðstefnur!$A11,A_Ráðstefnur!G:G)</f>
        <v>0</v>
      </c>
      <c r="H11" s="69">
        <f>SUMIF(A_Ráðstefnur!$A:$A,C_Ráðstefnur!$A11,A_Ráðstefnur!H:H)</f>
        <v>0</v>
      </c>
      <c r="I11" s="69">
        <f>SUMIF(A_Ráðstefnur!$A:$A,C_Ráðstefnur!$A11,A_Ráðstefnur!I:I)</f>
        <v>0</v>
      </c>
      <c r="J11" t="s">
        <v>64</v>
      </c>
    </row>
    <row r="12" spans="1:10" x14ac:dyDescent="0.3">
      <c r="E12" s="69">
        <f>SUMIF(A_Ráðstefnur!$A:$A,C_Ráðstefnur!$A12,A_Ráðstefnur!E:E)</f>
        <v>0</v>
      </c>
      <c r="F12" s="69">
        <f>SUMIF(A_Ráðstefnur!$A:$A,C_Ráðstefnur!$A12,A_Ráðstefnur!F:F)</f>
        <v>0</v>
      </c>
      <c r="G12" s="69">
        <f>SUMIF(A_Ráðstefnur!$A:$A,C_Ráðstefnur!$A12,A_Ráðstefnur!G:G)</f>
        <v>0</v>
      </c>
      <c r="H12" s="69">
        <f>SUMIF(A_Ráðstefnur!$A:$A,C_Ráðstefnur!$A12,A_Ráðstefnur!H:H)</f>
        <v>0</v>
      </c>
      <c r="I12" s="69">
        <f>SUMIF(A_Ráðstefnur!$A:$A,C_Ráðstefnur!$A12,A_Ráðstefnur!I:I)</f>
        <v>0</v>
      </c>
      <c r="J12" t="s">
        <v>64</v>
      </c>
    </row>
    <row r="13" spans="1:10" x14ac:dyDescent="0.3">
      <c r="E13" s="69">
        <f>SUMIF(A_Ráðstefnur!$A:$A,C_Ráðstefnur!$A13,A_Ráðstefnur!E:E)</f>
        <v>0</v>
      </c>
      <c r="F13" s="69">
        <f>SUMIF(A_Ráðstefnur!$A:$A,C_Ráðstefnur!$A13,A_Ráðstefnur!F:F)</f>
        <v>0</v>
      </c>
      <c r="G13" s="69">
        <f>SUMIF(A_Ráðstefnur!$A:$A,C_Ráðstefnur!$A13,A_Ráðstefnur!G:G)</f>
        <v>0</v>
      </c>
      <c r="H13" s="69">
        <f>SUMIF(A_Ráðstefnur!$A:$A,C_Ráðstefnur!$A13,A_Ráðstefnur!H:H)</f>
        <v>0</v>
      </c>
      <c r="I13" s="69">
        <f>SUMIF(A_Ráðstefnur!$A:$A,C_Ráðstefnur!$A13,A_Ráðstefnur!I:I)</f>
        <v>0</v>
      </c>
      <c r="J13" t="s">
        <v>64</v>
      </c>
    </row>
    <row r="14" spans="1:10" x14ac:dyDescent="0.3">
      <c r="E14" s="69">
        <f>SUMIF(A_Ráðstefnur!$A:$A,C_Ráðstefnur!$A14,A_Ráðstefnur!E:E)</f>
        <v>0</v>
      </c>
      <c r="F14" s="69">
        <f>SUMIF(A_Ráðstefnur!$A:$A,C_Ráðstefnur!$A14,A_Ráðstefnur!F:F)</f>
        <v>0</v>
      </c>
      <c r="G14" s="69">
        <f>SUMIF(A_Ráðstefnur!$A:$A,C_Ráðstefnur!$A14,A_Ráðstefnur!G:G)</f>
        <v>0</v>
      </c>
      <c r="H14" s="69">
        <f>SUMIF(A_Ráðstefnur!$A:$A,C_Ráðstefnur!$A14,A_Ráðstefnur!H:H)</f>
        <v>0</v>
      </c>
      <c r="I14" s="69">
        <f>SUMIF(A_Ráðstefnur!$A:$A,C_Ráðstefnur!$A14,A_Ráðstefnur!I:I)</f>
        <v>0</v>
      </c>
      <c r="J14" t="s">
        <v>64</v>
      </c>
    </row>
    <row r="15" spans="1:10" x14ac:dyDescent="0.3">
      <c r="E15" s="69">
        <f>SUMIF(A_Ráðstefnur!$A:$A,C_Ráðstefnur!$A15,A_Ráðstefnur!E:E)</f>
        <v>0</v>
      </c>
      <c r="F15" s="69">
        <f>SUMIF(A_Ráðstefnur!$A:$A,C_Ráðstefnur!$A15,A_Ráðstefnur!F:F)</f>
        <v>0</v>
      </c>
      <c r="G15" s="69">
        <f>SUMIF(A_Ráðstefnur!$A:$A,C_Ráðstefnur!$A15,A_Ráðstefnur!G:G)</f>
        <v>0</v>
      </c>
      <c r="H15" s="69">
        <f>SUMIF(A_Ráðstefnur!$A:$A,C_Ráðstefnur!$A15,A_Ráðstefnur!H:H)</f>
        <v>0</v>
      </c>
      <c r="I15" s="69">
        <f>SUMIF(A_Ráðstefnur!$A:$A,C_Ráðstefnur!$A15,A_Ráðstefnur!I:I)</f>
        <v>0</v>
      </c>
      <c r="J15" t="s">
        <v>64</v>
      </c>
    </row>
    <row r="16" spans="1:10" x14ac:dyDescent="0.3">
      <c r="E16" s="69">
        <f>SUMIF(A_Ráðstefnur!$A:$A,C_Ráðstefnur!$A16,A_Ráðstefnur!E:E)</f>
        <v>0</v>
      </c>
      <c r="F16" s="69">
        <f>SUMIF(A_Ráðstefnur!$A:$A,C_Ráðstefnur!$A16,A_Ráðstefnur!F:F)</f>
        <v>0</v>
      </c>
      <c r="G16" s="69">
        <f>SUMIF(A_Ráðstefnur!$A:$A,C_Ráðstefnur!$A16,A_Ráðstefnur!G:G)</f>
        <v>0</v>
      </c>
      <c r="H16" s="69">
        <f>SUMIF(A_Ráðstefnur!$A:$A,C_Ráðstefnur!$A16,A_Ráðstefnur!H:H)</f>
        <v>0</v>
      </c>
      <c r="I16" s="69">
        <f>SUMIF(A_Ráðstefnur!$A:$A,C_Ráðstefnur!$A16,A_Ráðstefnur!I:I)</f>
        <v>0</v>
      </c>
      <c r="J16" t="s">
        <v>64</v>
      </c>
    </row>
    <row r="17" spans="5:10" x14ac:dyDescent="0.3">
      <c r="E17" s="69">
        <f>SUMIF(A_Ráðstefnur!$A:$A,C_Ráðstefnur!$A17,A_Ráðstefnur!E:E)</f>
        <v>0</v>
      </c>
      <c r="F17" s="69">
        <f>SUMIF(A_Ráðstefnur!$A:$A,C_Ráðstefnur!$A17,A_Ráðstefnur!F:F)</f>
        <v>0</v>
      </c>
      <c r="G17" s="69">
        <f>SUMIF(A_Ráðstefnur!$A:$A,C_Ráðstefnur!$A17,A_Ráðstefnur!G:G)</f>
        <v>0</v>
      </c>
      <c r="H17" s="69">
        <f>SUMIF(A_Ráðstefnur!$A:$A,C_Ráðstefnur!$A17,A_Ráðstefnur!H:H)</f>
        <v>0</v>
      </c>
      <c r="I17" s="69">
        <f>SUMIF(A_Ráðstefnur!$A:$A,C_Ráðstefnur!$A17,A_Ráðstefnur!I:I)</f>
        <v>0</v>
      </c>
      <c r="J17" t="s">
        <v>64</v>
      </c>
    </row>
    <row r="18" spans="5:10" x14ac:dyDescent="0.3">
      <c r="E18" s="69">
        <f>SUMIF(A_Ráðstefnur!$A:$A,C_Ráðstefnur!$A18,A_Ráðstefnur!E:E)</f>
        <v>0</v>
      </c>
      <c r="F18" s="69">
        <f>SUMIF(A_Ráðstefnur!$A:$A,C_Ráðstefnur!$A18,A_Ráðstefnur!F:F)</f>
        <v>0</v>
      </c>
      <c r="G18" s="69">
        <f>SUMIF(A_Ráðstefnur!$A:$A,C_Ráðstefnur!$A18,A_Ráðstefnur!G:G)</f>
        <v>0</v>
      </c>
      <c r="H18" s="69">
        <f>SUMIF(A_Ráðstefnur!$A:$A,C_Ráðstefnur!$A18,A_Ráðstefnur!H:H)</f>
        <v>0</v>
      </c>
      <c r="I18" s="69">
        <f>SUMIF(A_Ráðstefnur!$A:$A,C_Ráðstefnur!$A18,A_Ráðstefnur!I:I)</f>
        <v>0</v>
      </c>
      <c r="J18" t="s">
        <v>64</v>
      </c>
    </row>
    <row r="19" spans="5:10" x14ac:dyDescent="0.3">
      <c r="E19" s="69">
        <f>SUMIF(A_Ráðstefnur!$A:$A,C_Ráðstefnur!$A19,A_Ráðstefnur!E:E)</f>
        <v>0</v>
      </c>
      <c r="F19" s="69">
        <f>SUMIF(A_Ráðstefnur!$A:$A,C_Ráðstefnur!$A19,A_Ráðstefnur!F:F)</f>
        <v>0</v>
      </c>
      <c r="G19" s="69">
        <f>SUMIF(A_Ráðstefnur!$A:$A,C_Ráðstefnur!$A19,A_Ráðstefnur!G:G)</f>
        <v>0</v>
      </c>
      <c r="H19" s="69">
        <f>SUMIF(A_Ráðstefnur!$A:$A,C_Ráðstefnur!$A19,A_Ráðstefnur!H:H)</f>
        <v>0</v>
      </c>
      <c r="I19" s="69">
        <f>SUMIF(A_Ráðstefnur!$A:$A,C_Ráðstefnur!$A19,A_Ráðstefnur!I:I)</f>
        <v>0</v>
      </c>
      <c r="J19" t="s">
        <v>64</v>
      </c>
    </row>
    <row r="20" spans="5:10" x14ac:dyDescent="0.3">
      <c r="E20" s="69">
        <f>SUMIF(A_Ráðstefnur!$A:$A,C_Ráðstefnur!$A20,A_Ráðstefnur!E:E)</f>
        <v>0</v>
      </c>
      <c r="F20" s="69">
        <f>SUMIF(A_Ráðstefnur!$A:$A,C_Ráðstefnur!$A20,A_Ráðstefnur!F:F)</f>
        <v>0</v>
      </c>
      <c r="G20" s="69">
        <f>SUMIF(A_Ráðstefnur!$A:$A,C_Ráðstefnur!$A20,A_Ráðstefnur!G:G)</f>
        <v>0</v>
      </c>
      <c r="H20" s="69">
        <f>SUMIF(A_Ráðstefnur!$A:$A,C_Ráðstefnur!$A20,A_Ráðstefnur!H:H)</f>
        <v>0</v>
      </c>
      <c r="I20" s="69">
        <f>SUMIF(A_Ráðstefnur!$A:$A,C_Ráðstefnur!$A20,A_Ráðstefnur!I:I)</f>
        <v>0</v>
      </c>
      <c r="J20" t="s">
        <v>64</v>
      </c>
    </row>
    <row r="21" spans="5:10" x14ac:dyDescent="0.3">
      <c r="E21" s="69">
        <f>SUMIF(A_Ráðstefnur!$A:$A,C_Ráðstefnur!$A21,A_Ráðstefnur!E:E)</f>
        <v>0</v>
      </c>
      <c r="F21" s="69">
        <f>SUMIF(A_Ráðstefnur!$A:$A,C_Ráðstefnur!$A21,A_Ráðstefnur!F:F)</f>
        <v>0</v>
      </c>
      <c r="G21" s="69">
        <f>SUMIF(A_Ráðstefnur!$A:$A,C_Ráðstefnur!$A21,A_Ráðstefnur!G:G)</f>
        <v>0</v>
      </c>
      <c r="H21" s="69">
        <f>SUMIF(A_Ráðstefnur!$A:$A,C_Ráðstefnur!$A21,A_Ráðstefnur!H:H)</f>
        <v>0</v>
      </c>
      <c r="I21" s="69">
        <f>SUMIF(A_Ráðstefnur!$A:$A,C_Ráðstefnur!$A21,A_Ráðstefnur!I:I)</f>
        <v>0</v>
      </c>
      <c r="J21" t="s">
        <v>64</v>
      </c>
    </row>
    <row r="22" spans="5:10" x14ac:dyDescent="0.3">
      <c r="E22" s="69">
        <f>SUMIF(A_Ráðstefnur!$A:$A,C_Ráðstefnur!$A22,A_Ráðstefnur!E:E)</f>
        <v>0</v>
      </c>
      <c r="F22" s="69">
        <f>SUMIF(A_Ráðstefnur!$A:$A,C_Ráðstefnur!$A22,A_Ráðstefnur!F:F)</f>
        <v>0</v>
      </c>
      <c r="G22" s="69">
        <f>SUMIF(A_Ráðstefnur!$A:$A,C_Ráðstefnur!$A22,A_Ráðstefnur!G:G)</f>
        <v>0</v>
      </c>
      <c r="H22" s="69">
        <f>SUMIF(A_Ráðstefnur!$A:$A,C_Ráðstefnur!$A22,A_Ráðstefnur!H:H)</f>
        <v>0</v>
      </c>
      <c r="I22" s="69">
        <f>SUMIF(A_Ráðstefnur!$A:$A,C_Ráðstefnur!$A22,A_Ráðstefnur!I:I)</f>
        <v>0</v>
      </c>
      <c r="J22" t="s">
        <v>64</v>
      </c>
    </row>
    <row r="23" spans="5:10" x14ac:dyDescent="0.3">
      <c r="E23" s="69">
        <f>SUMIF(A_Ráðstefnur!$A:$A,C_Ráðstefnur!$A23,A_Ráðstefnur!E:E)</f>
        <v>0</v>
      </c>
      <c r="F23" s="69">
        <f>SUMIF(A_Ráðstefnur!$A:$A,C_Ráðstefnur!$A23,A_Ráðstefnur!F:F)</f>
        <v>0</v>
      </c>
      <c r="G23" s="69">
        <f>SUMIF(A_Ráðstefnur!$A:$A,C_Ráðstefnur!$A23,A_Ráðstefnur!G:G)</f>
        <v>0</v>
      </c>
      <c r="H23" s="69">
        <f>SUMIF(A_Ráðstefnur!$A:$A,C_Ráðstefnur!$A23,A_Ráðstefnur!H:H)</f>
        <v>0</v>
      </c>
      <c r="I23" s="69">
        <f>SUMIF(A_Ráðstefnur!$A:$A,C_Ráðstefnur!$A23,A_Ráðstefnur!I:I)</f>
        <v>0</v>
      </c>
      <c r="J23" t="s">
        <v>64</v>
      </c>
    </row>
    <row r="24" spans="5:10" x14ac:dyDescent="0.3">
      <c r="E24" s="69">
        <f>SUMIF(A_Ráðstefnur!$A:$A,C_Ráðstefnur!$A24,A_Ráðstefnur!E:E)</f>
        <v>0</v>
      </c>
      <c r="F24" s="69">
        <f>SUMIF(A_Ráðstefnur!$A:$A,C_Ráðstefnur!$A24,A_Ráðstefnur!F:F)</f>
        <v>0</v>
      </c>
      <c r="G24" s="69">
        <f>SUMIF(A_Ráðstefnur!$A:$A,C_Ráðstefnur!$A24,A_Ráðstefnur!G:G)</f>
        <v>0</v>
      </c>
      <c r="H24" s="69">
        <f>SUMIF(A_Ráðstefnur!$A:$A,C_Ráðstefnur!$A24,A_Ráðstefnur!H:H)</f>
        <v>0</v>
      </c>
      <c r="I24" s="69">
        <f>SUMIF(A_Ráðstefnur!$A:$A,C_Ráðstefnur!$A24,A_Ráðstefnur!I:I)</f>
        <v>0</v>
      </c>
      <c r="J24" t="s">
        <v>64</v>
      </c>
    </row>
    <row r="25" spans="5:10" x14ac:dyDescent="0.3">
      <c r="E25" s="69">
        <f>SUMIF(A_Ráðstefnur!$A:$A,C_Ráðstefnur!$A25,A_Ráðstefnur!E:E)</f>
        <v>0</v>
      </c>
      <c r="F25" s="69">
        <f>SUMIF(A_Ráðstefnur!$A:$A,C_Ráðstefnur!$A25,A_Ráðstefnur!F:F)</f>
        <v>0</v>
      </c>
      <c r="G25" s="69">
        <f>SUMIF(A_Ráðstefnur!$A:$A,C_Ráðstefnur!$A25,A_Ráðstefnur!G:G)</f>
        <v>0</v>
      </c>
      <c r="H25" s="69">
        <f>SUMIF(A_Ráðstefnur!$A:$A,C_Ráðstefnur!$A25,A_Ráðstefnur!H:H)</f>
        <v>0</v>
      </c>
      <c r="I25" s="69">
        <f>SUMIF(A_Ráðstefnur!$A:$A,C_Ráðstefnur!$A25,A_Ráðstefnur!I:I)</f>
        <v>0</v>
      </c>
      <c r="J25" t="s">
        <v>64</v>
      </c>
    </row>
    <row r="26" spans="5:10" x14ac:dyDescent="0.3">
      <c r="E26" s="69">
        <f>SUMIF(A_Ráðstefnur!$A:$A,C_Ráðstefnur!$A26,A_Ráðstefnur!E:E)</f>
        <v>0</v>
      </c>
      <c r="F26" s="69">
        <f>SUMIF(A_Ráðstefnur!$A:$A,C_Ráðstefnur!$A26,A_Ráðstefnur!F:F)</f>
        <v>0</v>
      </c>
      <c r="G26" s="69">
        <f>SUMIF(A_Ráðstefnur!$A:$A,C_Ráðstefnur!$A26,A_Ráðstefnur!G:G)</f>
        <v>0</v>
      </c>
      <c r="H26" s="69">
        <f>SUMIF(A_Ráðstefnur!$A:$A,C_Ráðstefnur!$A26,A_Ráðstefnur!H:H)</f>
        <v>0</v>
      </c>
      <c r="I26" s="69">
        <f>SUMIF(A_Ráðstefnur!$A:$A,C_Ráðstefnur!$A26,A_Ráðstefnur!I:I)</f>
        <v>0</v>
      </c>
      <c r="J26" t="s">
        <v>64</v>
      </c>
    </row>
    <row r="27" spans="5:10" x14ac:dyDescent="0.3">
      <c r="E27" s="69">
        <f>SUMIF(A_Ráðstefnur!$A:$A,C_Ráðstefnur!$A27,A_Ráðstefnur!E:E)</f>
        <v>0</v>
      </c>
      <c r="F27" s="69">
        <f>SUMIF(A_Ráðstefnur!$A:$A,C_Ráðstefnur!$A27,A_Ráðstefnur!F:F)</f>
        <v>0</v>
      </c>
      <c r="G27" s="69">
        <f>SUMIF(A_Ráðstefnur!$A:$A,C_Ráðstefnur!$A27,A_Ráðstefnur!G:G)</f>
        <v>0</v>
      </c>
      <c r="H27" s="69">
        <f>SUMIF(A_Ráðstefnur!$A:$A,C_Ráðstefnur!$A27,A_Ráðstefnur!H:H)</f>
        <v>0</v>
      </c>
      <c r="I27" s="69">
        <f>SUMIF(A_Ráðstefnur!$A:$A,C_Ráðstefnur!$A27,A_Ráðstefnur!I:I)</f>
        <v>0</v>
      </c>
      <c r="J27" t="s">
        <v>64</v>
      </c>
    </row>
    <row r="28" spans="5:10" x14ac:dyDescent="0.3">
      <c r="E28" s="69">
        <f>SUMIF(A_Ráðstefnur!$A:$A,C_Ráðstefnur!$A28,A_Ráðstefnur!E:E)</f>
        <v>0</v>
      </c>
      <c r="F28" s="69">
        <f>SUMIF(A_Ráðstefnur!$A:$A,C_Ráðstefnur!$A28,A_Ráðstefnur!F:F)</f>
        <v>0</v>
      </c>
      <c r="G28" s="69">
        <f>SUMIF(A_Ráðstefnur!$A:$A,C_Ráðstefnur!$A28,A_Ráðstefnur!G:G)</f>
        <v>0</v>
      </c>
      <c r="H28" s="69">
        <f>SUMIF(A_Ráðstefnur!$A:$A,C_Ráðstefnur!$A28,A_Ráðstefnur!H:H)</f>
        <v>0</v>
      </c>
      <c r="I28" s="69">
        <f>SUMIF(A_Ráðstefnur!$A:$A,C_Ráðstefnur!$A28,A_Ráðstefnur!I:I)</f>
        <v>0</v>
      </c>
      <c r="J28" t="s">
        <v>64</v>
      </c>
    </row>
    <row r="29" spans="5:10" x14ac:dyDescent="0.3">
      <c r="E29" s="69">
        <f>SUMIF(A_Ráðstefnur!$A:$A,C_Ráðstefnur!$A29,A_Ráðstefnur!E:E)</f>
        <v>0</v>
      </c>
      <c r="F29" s="69">
        <f>SUMIF(A_Ráðstefnur!$A:$A,C_Ráðstefnur!$A29,A_Ráðstefnur!F:F)</f>
        <v>0</v>
      </c>
      <c r="G29" s="69">
        <f>SUMIF(A_Ráðstefnur!$A:$A,C_Ráðstefnur!$A29,A_Ráðstefnur!G:G)</f>
        <v>0</v>
      </c>
      <c r="H29" s="69">
        <f>SUMIF(A_Ráðstefnur!$A:$A,C_Ráðstefnur!$A29,A_Ráðstefnur!H:H)</f>
        <v>0</v>
      </c>
      <c r="I29" s="69">
        <f>SUMIF(A_Ráðstefnur!$A:$A,C_Ráðstefnur!$A29,A_Ráðstefnur!I:I)</f>
        <v>0</v>
      </c>
      <c r="J29" t="s">
        <v>64</v>
      </c>
    </row>
    <row r="30" spans="5:10" x14ac:dyDescent="0.3">
      <c r="E30" s="69">
        <f>SUMIF(A_Ráðstefnur!$A:$A,C_Ráðstefnur!$A30,A_Ráðstefnur!E:E)</f>
        <v>0</v>
      </c>
      <c r="F30" s="69">
        <f>SUMIF(A_Ráðstefnur!$A:$A,C_Ráðstefnur!$A30,A_Ráðstefnur!F:F)</f>
        <v>0</v>
      </c>
      <c r="G30" s="69">
        <f>SUMIF(A_Ráðstefnur!$A:$A,C_Ráðstefnur!$A30,A_Ráðstefnur!G:G)</f>
        <v>0</v>
      </c>
      <c r="H30" s="69">
        <f>SUMIF(A_Ráðstefnur!$A:$A,C_Ráðstefnur!$A30,A_Ráðstefnur!H:H)</f>
        <v>0</v>
      </c>
      <c r="I30" s="69">
        <f>SUMIF(A_Ráðstefnur!$A:$A,C_Ráðstefnur!$A30,A_Ráðstefnur!I:I)</f>
        <v>0</v>
      </c>
      <c r="J30" t="s">
        <v>64</v>
      </c>
    </row>
    <row r="31" spans="5:10" x14ac:dyDescent="0.3">
      <c r="E31" s="69">
        <f>SUMIF(A_Ráðstefnur!$A:$A,C_Ráðstefnur!$A31,A_Ráðstefnur!E:E)</f>
        <v>0</v>
      </c>
      <c r="F31" s="69">
        <f>SUMIF(A_Ráðstefnur!$A:$A,C_Ráðstefnur!$A31,A_Ráðstefnur!F:F)</f>
        <v>0</v>
      </c>
      <c r="G31" s="69">
        <f>SUMIF(A_Ráðstefnur!$A:$A,C_Ráðstefnur!$A31,A_Ráðstefnur!G:G)</f>
        <v>0</v>
      </c>
      <c r="H31" s="69">
        <f>SUMIF(A_Ráðstefnur!$A:$A,C_Ráðstefnur!$A31,A_Ráðstefnur!H:H)</f>
        <v>0</v>
      </c>
      <c r="I31" s="69">
        <f>SUMIF(A_Ráðstefnur!$A:$A,C_Ráðstefnur!$A31,A_Ráðstefnur!I:I)</f>
        <v>0</v>
      </c>
      <c r="J31" t="s">
        <v>64</v>
      </c>
    </row>
    <row r="32" spans="5:10" x14ac:dyDescent="0.3">
      <c r="E32" s="69">
        <f>SUMIF(A_Ráðstefnur!$A:$A,C_Ráðstefnur!$A32,A_Ráðstefnur!E:E)</f>
        <v>0</v>
      </c>
      <c r="F32" s="69">
        <f>SUMIF(A_Ráðstefnur!$A:$A,C_Ráðstefnur!$A32,A_Ráðstefnur!F:F)</f>
        <v>0</v>
      </c>
      <c r="G32" s="69">
        <f>SUMIF(A_Ráðstefnur!$A:$A,C_Ráðstefnur!$A32,A_Ráðstefnur!G:G)</f>
        <v>0</v>
      </c>
      <c r="H32" s="69">
        <f>SUMIF(A_Ráðstefnur!$A:$A,C_Ráðstefnur!$A32,A_Ráðstefnur!H:H)</f>
        <v>0</v>
      </c>
      <c r="I32" s="69">
        <f>SUMIF(A_Ráðstefnur!$A:$A,C_Ráðstefnur!$A32,A_Ráðstefnur!I:I)</f>
        <v>0</v>
      </c>
      <c r="J32" t="s">
        <v>64</v>
      </c>
    </row>
    <row r="33" spans="5:10" x14ac:dyDescent="0.3">
      <c r="E33" s="69">
        <f>SUMIF(A_Ráðstefnur!$A:$A,C_Ráðstefnur!$A33,A_Ráðstefnur!E:E)</f>
        <v>0</v>
      </c>
      <c r="F33" s="69">
        <f>SUMIF(A_Ráðstefnur!$A:$A,C_Ráðstefnur!$A33,A_Ráðstefnur!F:F)</f>
        <v>0</v>
      </c>
      <c r="G33" s="69">
        <f>SUMIF(A_Ráðstefnur!$A:$A,C_Ráðstefnur!$A33,A_Ráðstefnur!G:G)</f>
        <v>0</v>
      </c>
      <c r="H33" s="69">
        <f>SUMIF(A_Ráðstefnur!$A:$A,C_Ráðstefnur!$A33,A_Ráðstefnur!H:H)</f>
        <v>0</v>
      </c>
      <c r="I33" s="69">
        <f>SUMIF(A_Ráðstefnur!$A:$A,C_Ráðstefnur!$A33,A_Ráðstefnur!I:I)</f>
        <v>0</v>
      </c>
      <c r="J33" t="s">
        <v>64</v>
      </c>
    </row>
    <row r="34" spans="5:10" x14ac:dyDescent="0.3">
      <c r="E34" s="69">
        <f>SUMIF(A_Ráðstefnur!$A:$A,C_Ráðstefnur!$A34,A_Ráðstefnur!E:E)</f>
        <v>0</v>
      </c>
      <c r="F34" s="69">
        <f>SUMIF(A_Ráðstefnur!$A:$A,C_Ráðstefnur!$A34,A_Ráðstefnur!F:F)</f>
        <v>0</v>
      </c>
      <c r="G34" s="69">
        <f>SUMIF(A_Ráðstefnur!$A:$A,C_Ráðstefnur!$A34,A_Ráðstefnur!G:G)</f>
        <v>0</v>
      </c>
      <c r="H34" s="69">
        <f>SUMIF(A_Ráðstefnur!$A:$A,C_Ráðstefnur!$A34,A_Ráðstefnur!H:H)</f>
        <v>0</v>
      </c>
      <c r="I34" s="69">
        <f>SUMIF(A_Ráðstefnur!$A:$A,C_Ráðstefnur!$A34,A_Ráðstefnur!I:I)</f>
        <v>0</v>
      </c>
      <c r="J34" t="s">
        <v>64</v>
      </c>
    </row>
    <row r="35" spans="5:10" x14ac:dyDescent="0.3">
      <c r="E35" s="69">
        <f>SUMIF(A_Ráðstefnur!$A:$A,C_Ráðstefnur!$A35,A_Ráðstefnur!E:E)</f>
        <v>0</v>
      </c>
      <c r="F35" s="69">
        <f>SUMIF(A_Ráðstefnur!$A:$A,C_Ráðstefnur!$A35,A_Ráðstefnur!F:F)</f>
        <v>0</v>
      </c>
      <c r="G35" s="69">
        <f>SUMIF(A_Ráðstefnur!$A:$A,C_Ráðstefnur!$A35,A_Ráðstefnur!G:G)</f>
        <v>0</v>
      </c>
      <c r="H35" s="69">
        <f>SUMIF(A_Ráðstefnur!$A:$A,C_Ráðstefnur!$A35,A_Ráðstefnur!H:H)</f>
        <v>0</v>
      </c>
      <c r="I35" s="69">
        <f>SUMIF(A_Ráðstefnur!$A:$A,C_Ráðstefnur!$A35,A_Ráðstefnur!I:I)</f>
        <v>0</v>
      </c>
      <c r="J35" t="s">
        <v>64</v>
      </c>
    </row>
    <row r="36" spans="5:10" x14ac:dyDescent="0.3">
      <c r="E36" s="69">
        <f>SUMIF(A_Ráðstefnur!$A:$A,C_Ráðstefnur!$A36,A_Ráðstefnur!E:E)</f>
        <v>0</v>
      </c>
      <c r="F36" s="69">
        <f>SUMIF(A_Ráðstefnur!$A:$A,C_Ráðstefnur!$A36,A_Ráðstefnur!F:F)</f>
        <v>0</v>
      </c>
      <c r="G36" s="69">
        <f>SUMIF(A_Ráðstefnur!$A:$A,C_Ráðstefnur!$A36,A_Ráðstefnur!G:G)</f>
        <v>0</v>
      </c>
      <c r="H36" s="69">
        <f>SUMIF(A_Ráðstefnur!$A:$A,C_Ráðstefnur!$A36,A_Ráðstefnur!H:H)</f>
        <v>0</v>
      </c>
      <c r="I36" s="69">
        <f>SUMIF(A_Ráðstefnur!$A:$A,C_Ráðstefnur!$A36,A_Ráðstefnur!I:I)</f>
        <v>0</v>
      </c>
      <c r="J36" t="s">
        <v>64</v>
      </c>
    </row>
    <row r="37" spans="5:10" x14ac:dyDescent="0.3">
      <c r="E37" s="69">
        <f>SUMIF(A_Ráðstefnur!$A:$A,C_Ráðstefnur!$A37,A_Ráðstefnur!E:E)</f>
        <v>0</v>
      </c>
      <c r="F37" s="69">
        <f>SUMIF(A_Ráðstefnur!$A:$A,C_Ráðstefnur!$A37,A_Ráðstefnur!F:F)</f>
        <v>0</v>
      </c>
      <c r="G37" s="69">
        <f>SUMIF(A_Ráðstefnur!$A:$A,C_Ráðstefnur!$A37,A_Ráðstefnur!G:G)</f>
        <v>0</v>
      </c>
      <c r="H37" s="69">
        <f>SUMIF(A_Ráðstefnur!$A:$A,C_Ráðstefnur!$A37,A_Ráðstefnur!H:H)</f>
        <v>0</v>
      </c>
      <c r="I37" s="69">
        <f>SUMIF(A_Ráðstefnur!$A:$A,C_Ráðstefnur!$A37,A_Ráðstefnur!I:I)</f>
        <v>0</v>
      </c>
      <c r="J37" t="s">
        <v>64</v>
      </c>
    </row>
    <row r="38" spans="5:10" x14ac:dyDescent="0.3">
      <c r="E38" s="69">
        <f>SUMIF(A_Ráðstefnur!$A:$A,C_Ráðstefnur!$A38,A_Ráðstefnur!E:E)</f>
        <v>0</v>
      </c>
      <c r="F38" s="69">
        <f>SUMIF(A_Ráðstefnur!$A:$A,C_Ráðstefnur!$A38,A_Ráðstefnur!F:F)</f>
        <v>0</v>
      </c>
      <c r="G38" s="69">
        <f>SUMIF(A_Ráðstefnur!$A:$A,C_Ráðstefnur!$A38,A_Ráðstefnur!G:G)</f>
        <v>0</v>
      </c>
      <c r="H38" s="69">
        <f>SUMIF(A_Ráðstefnur!$A:$A,C_Ráðstefnur!$A38,A_Ráðstefnur!H:H)</f>
        <v>0</v>
      </c>
      <c r="I38" s="69">
        <f>SUMIF(A_Ráðstefnur!$A:$A,C_Ráðstefnur!$A38,A_Ráðstefnur!I:I)</f>
        <v>0</v>
      </c>
      <c r="J38" t="s">
        <v>64</v>
      </c>
    </row>
    <row r="39" spans="5:10" x14ac:dyDescent="0.3">
      <c r="E39" s="69">
        <f>SUMIF(A_Ráðstefnur!$A:$A,C_Ráðstefnur!$A39,A_Ráðstefnur!E:E)</f>
        <v>0</v>
      </c>
      <c r="F39" s="69">
        <f>SUMIF(A_Ráðstefnur!$A:$A,C_Ráðstefnur!$A39,A_Ráðstefnur!F:F)</f>
        <v>0</v>
      </c>
      <c r="G39" s="69">
        <f>SUMIF(A_Ráðstefnur!$A:$A,C_Ráðstefnur!$A39,A_Ráðstefnur!G:G)</f>
        <v>0</v>
      </c>
      <c r="H39" s="69">
        <f>SUMIF(A_Ráðstefnur!$A:$A,C_Ráðstefnur!$A39,A_Ráðstefnur!H:H)</f>
        <v>0</v>
      </c>
      <c r="I39" s="69">
        <f>SUMIF(A_Ráðstefnur!$A:$A,C_Ráðstefnur!$A39,A_Ráðstefnur!I:I)</f>
        <v>0</v>
      </c>
      <c r="J39" t="s">
        <v>64</v>
      </c>
    </row>
    <row r="40" spans="5:10" x14ac:dyDescent="0.3">
      <c r="E40" s="69">
        <f>SUMIF(A_Ráðstefnur!$A:$A,C_Ráðstefnur!$A40,A_Ráðstefnur!E:E)</f>
        <v>0</v>
      </c>
      <c r="F40" s="69">
        <f>SUMIF(A_Ráðstefnur!$A:$A,C_Ráðstefnur!$A40,A_Ráðstefnur!F:F)</f>
        <v>0</v>
      </c>
      <c r="G40" s="69">
        <f>SUMIF(A_Ráðstefnur!$A:$A,C_Ráðstefnur!$A40,A_Ráðstefnur!G:G)</f>
        <v>0</v>
      </c>
      <c r="H40" s="69">
        <f>SUMIF(A_Ráðstefnur!$A:$A,C_Ráðstefnur!$A40,A_Ráðstefnur!H:H)</f>
        <v>0</v>
      </c>
      <c r="I40" s="69">
        <f>SUMIF(A_Ráðstefnur!$A:$A,C_Ráðstefnur!$A40,A_Ráðstefnur!I:I)</f>
        <v>0</v>
      </c>
      <c r="J40" t="s">
        <v>64</v>
      </c>
    </row>
    <row r="41" spans="5:10" x14ac:dyDescent="0.3">
      <c r="E41" s="69">
        <f>SUMIF(A_Ráðstefnur!$A:$A,C_Ráðstefnur!$A41,A_Ráðstefnur!E:E)</f>
        <v>0</v>
      </c>
      <c r="F41" s="69">
        <f>SUMIF(A_Ráðstefnur!$A:$A,C_Ráðstefnur!$A41,A_Ráðstefnur!F:F)</f>
        <v>0</v>
      </c>
      <c r="G41" s="69">
        <f>SUMIF(A_Ráðstefnur!$A:$A,C_Ráðstefnur!$A41,A_Ráðstefnur!G:G)</f>
        <v>0</v>
      </c>
      <c r="H41" s="69">
        <f>SUMIF(A_Ráðstefnur!$A:$A,C_Ráðstefnur!$A41,A_Ráðstefnur!H:H)</f>
        <v>0</v>
      </c>
      <c r="I41" s="69">
        <f>SUMIF(A_Ráðstefnur!$A:$A,C_Ráðstefnur!$A41,A_Ráðstefnur!I:I)</f>
        <v>0</v>
      </c>
      <c r="J41" t="s">
        <v>64</v>
      </c>
    </row>
    <row r="42" spans="5:10" x14ac:dyDescent="0.3">
      <c r="E42" s="69">
        <f>SUMIF(A_Ráðstefnur!$A:$A,C_Ráðstefnur!$A42,A_Ráðstefnur!E:E)</f>
        <v>0</v>
      </c>
      <c r="F42" s="69">
        <f>SUMIF(A_Ráðstefnur!$A:$A,C_Ráðstefnur!$A42,A_Ráðstefnur!F:F)</f>
        <v>0</v>
      </c>
      <c r="G42" s="69">
        <f>SUMIF(A_Ráðstefnur!$A:$A,C_Ráðstefnur!$A42,A_Ráðstefnur!G:G)</f>
        <v>0</v>
      </c>
      <c r="H42" s="69">
        <f>SUMIF(A_Ráðstefnur!$A:$A,C_Ráðstefnur!$A42,A_Ráðstefnur!H:H)</f>
        <v>0</v>
      </c>
      <c r="I42" s="69">
        <f>SUMIF(A_Ráðstefnur!$A:$A,C_Ráðstefnur!$A42,A_Ráðstefnur!I:I)</f>
        <v>0</v>
      </c>
      <c r="J42" t="s">
        <v>64</v>
      </c>
    </row>
    <row r="43" spans="5:10" x14ac:dyDescent="0.3">
      <c r="E43" s="69">
        <f>SUMIF(A_Ráðstefnur!$A:$A,C_Ráðstefnur!$A43,A_Ráðstefnur!E:E)</f>
        <v>0</v>
      </c>
      <c r="F43" s="69">
        <f>SUMIF(A_Ráðstefnur!$A:$A,C_Ráðstefnur!$A43,A_Ráðstefnur!F:F)</f>
        <v>0</v>
      </c>
      <c r="G43" s="69">
        <f>SUMIF(A_Ráðstefnur!$A:$A,C_Ráðstefnur!$A43,A_Ráðstefnur!G:G)</f>
        <v>0</v>
      </c>
      <c r="H43" s="69">
        <f>SUMIF(A_Ráðstefnur!$A:$A,C_Ráðstefnur!$A43,A_Ráðstefnur!H:H)</f>
        <v>0</v>
      </c>
      <c r="I43" s="69">
        <f>SUMIF(A_Ráðstefnur!$A:$A,C_Ráðstefnur!$A43,A_Ráðstefnur!I:I)</f>
        <v>0</v>
      </c>
      <c r="J43" t="s">
        <v>64</v>
      </c>
    </row>
    <row r="44" spans="5:10" x14ac:dyDescent="0.3">
      <c r="E44" s="69">
        <f>SUMIF(A_Ráðstefnur!$A:$A,C_Ráðstefnur!$A44,A_Ráðstefnur!E:E)</f>
        <v>0</v>
      </c>
      <c r="F44" s="69">
        <f>SUMIF(A_Ráðstefnur!$A:$A,C_Ráðstefnur!$A44,A_Ráðstefnur!F:F)</f>
        <v>0</v>
      </c>
      <c r="G44" s="69">
        <f>SUMIF(A_Ráðstefnur!$A:$A,C_Ráðstefnur!$A44,A_Ráðstefnur!G:G)</f>
        <v>0</v>
      </c>
      <c r="H44" s="69">
        <f>SUMIF(A_Ráðstefnur!$A:$A,C_Ráðstefnur!$A44,A_Ráðstefnur!H:H)</f>
        <v>0</v>
      </c>
      <c r="I44" s="69">
        <f>SUMIF(A_Ráðstefnur!$A:$A,C_Ráðstefnur!$A44,A_Ráðstefnur!I:I)</f>
        <v>0</v>
      </c>
      <c r="J44" t="s">
        <v>64</v>
      </c>
    </row>
    <row r="45" spans="5:10" x14ac:dyDescent="0.3">
      <c r="E45" s="69">
        <f>SUMIF(A_Ráðstefnur!$A:$A,C_Ráðstefnur!$A45,A_Ráðstefnur!E:E)</f>
        <v>0</v>
      </c>
      <c r="F45" s="69">
        <f>SUMIF(A_Ráðstefnur!$A:$A,C_Ráðstefnur!$A45,A_Ráðstefnur!F:F)</f>
        <v>0</v>
      </c>
      <c r="G45" s="69">
        <f>SUMIF(A_Ráðstefnur!$A:$A,C_Ráðstefnur!$A45,A_Ráðstefnur!G:G)</f>
        <v>0</v>
      </c>
      <c r="H45" s="69">
        <f>SUMIF(A_Ráðstefnur!$A:$A,C_Ráðstefnur!$A45,A_Ráðstefnur!H:H)</f>
        <v>0</v>
      </c>
      <c r="I45" s="69">
        <f>SUMIF(A_Ráðstefnur!$A:$A,C_Ráðstefnur!$A45,A_Ráðstefnur!I:I)</f>
        <v>0</v>
      </c>
      <c r="J45" t="s">
        <v>64</v>
      </c>
    </row>
    <row r="46" spans="5:10" x14ac:dyDescent="0.3">
      <c r="E46" s="69">
        <f>SUMIF(A_Ráðstefnur!$A:$A,C_Ráðstefnur!$A46,A_Ráðstefnur!E:E)</f>
        <v>0</v>
      </c>
      <c r="F46" s="69">
        <f>SUMIF(A_Ráðstefnur!$A:$A,C_Ráðstefnur!$A46,A_Ráðstefnur!F:F)</f>
        <v>0</v>
      </c>
      <c r="G46" s="69">
        <f>SUMIF(A_Ráðstefnur!$A:$A,C_Ráðstefnur!$A46,A_Ráðstefnur!G:G)</f>
        <v>0</v>
      </c>
      <c r="H46" s="69">
        <f>SUMIF(A_Ráðstefnur!$A:$A,C_Ráðstefnur!$A46,A_Ráðstefnur!H:H)</f>
        <v>0</v>
      </c>
      <c r="I46" s="69">
        <f>SUMIF(A_Ráðstefnur!$A:$A,C_Ráðstefnur!$A46,A_Ráðstefnur!I:I)</f>
        <v>0</v>
      </c>
      <c r="J46" t="s">
        <v>64</v>
      </c>
    </row>
    <row r="47" spans="5:10" x14ac:dyDescent="0.3">
      <c r="E47" s="69">
        <f>SUMIF(A_Ráðstefnur!$A:$A,C_Ráðstefnur!$A47,A_Ráðstefnur!E:E)</f>
        <v>0</v>
      </c>
      <c r="F47" s="69">
        <f>SUMIF(A_Ráðstefnur!$A:$A,C_Ráðstefnur!$A47,A_Ráðstefnur!F:F)</f>
        <v>0</v>
      </c>
      <c r="G47" s="69">
        <f>SUMIF(A_Ráðstefnur!$A:$A,C_Ráðstefnur!$A47,A_Ráðstefnur!G:G)</f>
        <v>0</v>
      </c>
      <c r="H47" s="69">
        <f>SUMIF(A_Ráðstefnur!$A:$A,C_Ráðstefnur!$A47,A_Ráðstefnur!H:H)</f>
        <v>0</v>
      </c>
      <c r="I47" s="69">
        <f>SUMIF(A_Ráðstefnur!$A:$A,C_Ráðstefnur!$A47,A_Ráðstefnur!I:I)</f>
        <v>0</v>
      </c>
      <c r="J47" t="s">
        <v>64</v>
      </c>
    </row>
    <row r="48" spans="5:10" x14ac:dyDescent="0.3">
      <c r="E48" s="69">
        <f>SUMIF(A_Ráðstefnur!$A:$A,C_Ráðstefnur!$A48,A_Ráðstefnur!E:E)</f>
        <v>0</v>
      </c>
      <c r="F48" s="69">
        <f>SUMIF(A_Ráðstefnur!$A:$A,C_Ráðstefnur!$A48,A_Ráðstefnur!F:F)</f>
        <v>0</v>
      </c>
      <c r="G48" s="69">
        <f>SUMIF(A_Ráðstefnur!$A:$A,C_Ráðstefnur!$A48,A_Ráðstefnur!G:G)</f>
        <v>0</v>
      </c>
      <c r="H48" s="69">
        <f>SUMIF(A_Ráðstefnur!$A:$A,C_Ráðstefnur!$A48,A_Ráðstefnur!H:H)</f>
        <v>0</v>
      </c>
      <c r="I48" s="69">
        <f>SUMIF(A_Ráðstefnur!$A:$A,C_Ráðstefnur!$A48,A_Ráðstefnur!I:I)</f>
        <v>0</v>
      </c>
      <c r="J48" t="s">
        <v>64</v>
      </c>
    </row>
    <row r="49" spans="1:10" x14ac:dyDescent="0.3">
      <c r="E49" s="69">
        <f>SUMIF(A_Ráðstefnur!$A:$A,C_Ráðstefnur!$A49,A_Ráðstefnur!E:E)</f>
        <v>0</v>
      </c>
      <c r="F49" s="69">
        <f>SUMIF(A_Ráðstefnur!$A:$A,C_Ráðstefnur!$A49,A_Ráðstefnur!F:F)</f>
        <v>0</v>
      </c>
      <c r="G49" s="69">
        <f>SUMIF(A_Ráðstefnur!$A:$A,C_Ráðstefnur!$A49,A_Ráðstefnur!G:G)</f>
        <v>0</v>
      </c>
      <c r="H49" s="69">
        <f>SUMIF(A_Ráðstefnur!$A:$A,C_Ráðstefnur!$A49,A_Ráðstefnur!H:H)</f>
        <v>0</v>
      </c>
      <c r="I49" s="69">
        <f>SUMIF(A_Ráðstefnur!$A:$A,C_Ráðstefnur!$A49,A_Ráðstefnur!I:I)</f>
        <v>0</v>
      </c>
      <c r="J49" t="s">
        <v>64</v>
      </c>
    </row>
    <row r="50" spans="1:10" x14ac:dyDescent="0.3">
      <c r="E50" s="69">
        <f>SUMIF(A_Ráðstefnur!$A:$A,C_Ráðstefnur!$A50,A_Ráðstefnur!E:E)</f>
        <v>0</v>
      </c>
      <c r="F50" s="69">
        <f>SUMIF(A_Ráðstefnur!$A:$A,C_Ráðstefnur!$A50,A_Ráðstefnur!F:F)</f>
        <v>0</v>
      </c>
      <c r="G50" s="69">
        <f>SUMIF(A_Ráðstefnur!$A:$A,C_Ráðstefnur!$A50,A_Ráðstefnur!G:G)</f>
        <v>0</v>
      </c>
      <c r="H50" s="69">
        <f>SUMIF(A_Ráðstefnur!$A:$A,C_Ráðstefnur!$A50,A_Ráðstefnur!H:H)</f>
        <v>0</v>
      </c>
      <c r="I50" s="69">
        <f>SUMIF(A_Ráðstefnur!$A:$A,C_Ráðstefnur!$A50,A_Ráðstefnur!I:I)</f>
        <v>0</v>
      </c>
      <c r="J50" t="s">
        <v>64</v>
      </c>
    </row>
    <row r="51" spans="1:10" x14ac:dyDescent="0.3">
      <c r="F51" s="69">
        <f>SUMIF(A_Ráðstefnur!$A:$A,C_Ráðstefnur!$A51,A_Ráðstefnur!F:F)</f>
        <v>0</v>
      </c>
      <c r="G51" s="69">
        <f>SUMIF(A_Ráðstefnur!$A:$A,C_Ráðstefnur!$A51,A_Ráðstefnur!G:G)</f>
        <v>0</v>
      </c>
      <c r="H51" s="69">
        <f>SUMIF(A_Ráðstefnur!$A:$A,C_Ráðstefnur!$A51,A_Ráðstefnur!H:H)</f>
        <v>0</v>
      </c>
      <c r="I51" s="69">
        <f>SUMIF(A_Ráðstefnur!$A:$A,C_Ráðstefnur!$A51,A_Ráðstefnur!I:I)</f>
        <v>0</v>
      </c>
      <c r="J51" t="s">
        <v>64</v>
      </c>
    </row>
    <row r="52" spans="1:10" x14ac:dyDescent="0.3">
      <c r="A52" s="72"/>
      <c r="B52" s="13"/>
      <c r="C52" s="13"/>
      <c r="D52" s="13"/>
      <c r="E52" s="13"/>
      <c r="F52" s="13"/>
      <c r="G52" s="15"/>
      <c r="H52" s="13"/>
      <c r="I52" s="13"/>
      <c r="J52" s="15"/>
    </row>
    <row r="53" spans="1:10" x14ac:dyDescent="0.3">
      <c r="F53" s="71" t="s">
        <v>51</v>
      </c>
      <c r="G53" s="70">
        <f>SUM(G2:G51)</f>
        <v>1523000</v>
      </c>
      <c r="H53" s="70">
        <f>SUM(H2:H51)</f>
        <v>433100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00B050"/>
    <pageSetUpPr fitToPage="1"/>
  </sheetPr>
  <dimension ref="A1:J57"/>
  <sheetViews>
    <sheetView zoomScale="80" zoomScaleNormal="80" workbookViewId="0">
      <pane ySplit="1" topLeftCell="A2" activePane="bottomLeft" state="frozen"/>
      <selection pane="bottomLeft" activeCell="F4" sqref="F4"/>
    </sheetView>
  </sheetViews>
  <sheetFormatPr defaultColWidth="9.109375" defaultRowHeight="14.4" x14ac:dyDescent="0.3"/>
  <cols>
    <col min="1" max="1" width="22.109375" style="45" customWidth="1"/>
    <col min="2" max="2" width="42.5546875" bestFit="1" customWidth="1"/>
    <col min="3" max="3" width="21.88671875" bestFit="1" customWidth="1"/>
    <col min="4" max="4" width="39" bestFit="1" customWidth="1"/>
    <col min="5" max="5" width="20.109375" bestFit="1" customWidth="1"/>
    <col min="6" max="6" width="18.88671875" bestFit="1" customWidth="1"/>
    <col min="7" max="7" width="11.44140625" style="2" bestFit="1" customWidth="1"/>
  </cols>
  <sheetData>
    <row r="1" spans="1:10" x14ac:dyDescent="0.3">
      <c r="A1" s="21" t="s">
        <v>65</v>
      </c>
      <c r="B1" s="21" t="s">
        <v>44</v>
      </c>
      <c r="C1" s="21" t="s">
        <v>46</v>
      </c>
      <c r="D1" s="21" t="s">
        <v>47</v>
      </c>
      <c r="E1" s="21" t="s">
        <v>1596</v>
      </c>
      <c r="F1" s="21" t="s">
        <v>1595</v>
      </c>
      <c r="G1" s="21" t="s">
        <v>66</v>
      </c>
      <c r="I1" s="81"/>
      <c r="J1" s="81"/>
    </row>
    <row r="2" spans="1:10" ht="15" thickTop="1" x14ac:dyDescent="0.3">
      <c r="A2" t="str">
        <f>IF(B2="","",_xlfn.XLOOKUP(B2,Einstaklingar!A:A,Einstaklingar!C:C,""))</f>
        <v>Læknafélagið</v>
      </c>
      <c r="B2" s="65">
        <v>4702861139</v>
      </c>
      <c r="C2" s="55">
        <v>45301</v>
      </c>
      <c r="D2" t="s">
        <v>1638</v>
      </c>
      <c r="E2" s="1">
        <v>454000</v>
      </c>
      <c r="F2" s="1" t="s">
        <v>63</v>
      </c>
      <c r="G2" s="12" t="s">
        <v>63</v>
      </c>
    </row>
    <row r="3" spans="1:10" x14ac:dyDescent="0.3">
      <c r="A3" t="str">
        <f>IF(B3="","",_xlfn.XLOOKUP(B3,Einstaklingar!A:A,Einstaklingar!C:C,""))</f>
        <v>Félag íslenskra fæðingar- og kvensjúkdómalækna</v>
      </c>
      <c r="B3" s="45">
        <v>5512800209</v>
      </c>
      <c r="C3" s="55">
        <v>45321</v>
      </c>
      <c r="D3" t="s">
        <v>1639</v>
      </c>
      <c r="E3" s="1">
        <v>505500</v>
      </c>
      <c r="F3" s="1" t="s">
        <v>63</v>
      </c>
      <c r="G3" s="12" t="s">
        <v>63</v>
      </c>
    </row>
    <row r="4" spans="1:10" x14ac:dyDescent="0.3">
      <c r="A4" t="str">
        <f>IF(B4="","",_xlfn.XLOOKUP(B4,Einstaklingar!A:A,Einstaklingar!C:C,""))</f>
        <v/>
      </c>
      <c r="B4" s="45"/>
      <c r="C4" s="55"/>
      <c r="E4" s="1"/>
      <c r="F4" s="1"/>
      <c r="G4" s="12"/>
    </row>
    <row r="5" spans="1:10" x14ac:dyDescent="0.3">
      <c r="A5" t="str">
        <f>IF(B5="","",_xlfn.XLOOKUP(B5,Einstaklingar!A:A,Einstaklingar!C:C,""))</f>
        <v/>
      </c>
      <c r="B5" s="45"/>
      <c r="C5" s="55"/>
      <c r="D5" s="53"/>
      <c r="E5" s="1"/>
      <c r="F5" s="1"/>
      <c r="G5" s="12"/>
    </row>
    <row r="6" spans="1:10" x14ac:dyDescent="0.3">
      <c r="A6" t="str">
        <f>IF(B6="","",_xlfn.XLOOKUP(B6,Einstaklingar!A:A,Einstaklingar!C:C,""))</f>
        <v/>
      </c>
      <c r="C6" s="55"/>
      <c r="E6" s="1"/>
      <c r="F6" s="1"/>
      <c r="G6" s="12"/>
    </row>
    <row r="7" spans="1:10" x14ac:dyDescent="0.3">
      <c r="A7" t="str">
        <f>IF(B7="","",_xlfn.XLOOKUP(B7,Einstaklingar!A:A,Einstaklingar!C:C,""))</f>
        <v/>
      </c>
      <c r="C7" s="55"/>
      <c r="E7" s="1"/>
      <c r="F7" s="1"/>
      <c r="G7" s="12"/>
    </row>
    <row r="8" spans="1:10" x14ac:dyDescent="0.3">
      <c r="A8" t="str">
        <f>IF(B8="","",_xlfn.XLOOKUP(B8,Einstaklingar!A:A,Einstaklingar!C:C,""))</f>
        <v/>
      </c>
      <c r="C8" s="20"/>
      <c r="E8" s="1"/>
      <c r="F8" s="1"/>
      <c r="G8" s="12"/>
    </row>
    <row r="9" spans="1:10" x14ac:dyDescent="0.3">
      <c r="A9" t="str">
        <f>IF(B9="","",_xlfn.XLOOKUP(B9,Einstaklingar!A:A,Einstaklingar!C:C,""))</f>
        <v/>
      </c>
      <c r="C9" s="20"/>
      <c r="E9" s="1"/>
      <c r="F9" s="1"/>
      <c r="G9" s="12"/>
    </row>
    <row r="10" spans="1:10" x14ac:dyDescent="0.3">
      <c r="A10" t="str">
        <f>IF(B10="","",_xlfn.XLOOKUP(B10,Einstaklingar!A:A,Einstaklingar!C:C,""))</f>
        <v/>
      </c>
      <c r="C10" s="20"/>
      <c r="E10" s="1"/>
      <c r="F10" s="1"/>
      <c r="G10" s="12"/>
    </row>
    <row r="11" spans="1:10" x14ac:dyDescent="0.3">
      <c r="A11" t="str">
        <f>IF(B11="","",_xlfn.XLOOKUP(B11,Einstaklingar!A:A,Einstaklingar!C:C,""))</f>
        <v/>
      </c>
      <c r="C11" s="20"/>
      <c r="E11" s="1"/>
      <c r="F11" s="1"/>
      <c r="G11" s="12"/>
    </row>
    <row r="12" spans="1:10" x14ac:dyDescent="0.3">
      <c r="A12" t="str">
        <f>IF(B12="","",_xlfn.XLOOKUP(B12,Einstaklingar!A:A,Einstaklingar!C:C,""))</f>
        <v/>
      </c>
      <c r="C12" s="20"/>
      <c r="E12" s="1"/>
      <c r="F12" s="1"/>
      <c r="G12" s="12"/>
    </row>
    <row r="13" spans="1:10" x14ac:dyDescent="0.3">
      <c r="A13" t="str">
        <f>IF(B13="","",_xlfn.XLOOKUP(B13,Einstaklingar!A:A,Einstaklingar!C:C,""))</f>
        <v/>
      </c>
      <c r="C13" s="20"/>
      <c r="E13" s="1"/>
      <c r="F13" s="1"/>
      <c r="G13" s="12"/>
    </row>
    <row r="14" spans="1:10" x14ac:dyDescent="0.3">
      <c r="A14" t="str">
        <f>IF(B14="","",_xlfn.XLOOKUP(B14,Einstaklingar!A:A,Einstaklingar!C:C,""))</f>
        <v/>
      </c>
      <c r="C14" s="20"/>
      <c r="E14" s="1"/>
      <c r="F14" s="1"/>
      <c r="G14" s="12"/>
    </row>
    <row r="15" spans="1:10" x14ac:dyDescent="0.3">
      <c r="A15" t="str">
        <f>IF(B15="","",_xlfn.XLOOKUP(B15,Einstaklingar!A:A,Einstaklingar!C:C,""))</f>
        <v/>
      </c>
      <c r="C15" s="20"/>
      <c r="E15" s="1"/>
      <c r="F15" s="1"/>
      <c r="G15" s="12"/>
    </row>
    <row r="16" spans="1:10" x14ac:dyDescent="0.3">
      <c r="A16" t="str">
        <f>IF(B16="","",_xlfn.XLOOKUP(B16,Einstaklingar!A:A,Einstaklingar!C:C,""))</f>
        <v/>
      </c>
      <c r="C16" s="20"/>
      <c r="E16" s="1"/>
      <c r="F16" s="1"/>
      <c r="G16" s="12"/>
    </row>
    <row r="17" spans="1:7" x14ac:dyDescent="0.3">
      <c r="A17" t="str">
        <f>IF(B17="","",_xlfn.XLOOKUP(B17,Einstaklingar!A:A,Einstaklingar!C:C,""))</f>
        <v/>
      </c>
      <c r="C17" s="20"/>
      <c r="E17" s="1"/>
      <c r="F17" s="1"/>
      <c r="G17" s="12"/>
    </row>
    <row r="18" spans="1:7" x14ac:dyDescent="0.3">
      <c r="A18" t="str">
        <f>IF(B18="","",_xlfn.XLOOKUP(B18,Einstaklingar!A:A,Einstaklingar!C:C,""))</f>
        <v/>
      </c>
      <c r="C18" s="20"/>
      <c r="E18" s="1"/>
      <c r="F18" s="1"/>
      <c r="G18" s="12"/>
    </row>
    <row r="19" spans="1:7" x14ac:dyDescent="0.3">
      <c r="A19" t="str">
        <f>IF(B19="","",_xlfn.XLOOKUP(B19,Einstaklingar!A:A,Einstaklingar!C:C,""))</f>
        <v/>
      </c>
      <c r="C19" s="20"/>
      <c r="E19" s="1"/>
      <c r="F19" s="1"/>
      <c r="G19" s="12"/>
    </row>
    <row r="20" spans="1:7" x14ac:dyDescent="0.3">
      <c r="A20" t="str">
        <f>IF(B20="","",_xlfn.XLOOKUP(B20,Einstaklingar!A:A,Einstaklingar!C:C,""))</f>
        <v/>
      </c>
      <c r="C20" s="20"/>
      <c r="E20" s="1"/>
      <c r="F20" s="1"/>
      <c r="G20" s="12"/>
    </row>
    <row r="21" spans="1:7" x14ac:dyDescent="0.3">
      <c r="A21" t="str">
        <f>IF(B21="","",_xlfn.XLOOKUP(B21,Einstaklingar!A:A,Einstaklingar!C:C,""))</f>
        <v/>
      </c>
      <c r="C21" s="20"/>
      <c r="E21" s="1"/>
      <c r="F21" s="1"/>
      <c r="G21" s="12"/>
    </row>
    <row r="22" spans="1:7" x14ac:dyDescent="0.3">
      <c r="A22" t="str">
        <f>IF(B22="","",_xlfn.XLOOKUP(B22,Einstaklingar!A:A,Einstaklingar!C:C,""))</f>
        <v/>
      </c>
      <c r="C22" s="20"/>
      <c r="E22" s="1"/>
      <c r="F22" s="1"/>
      <c r="G22" s="12"/>
    </row>
    <row r="23" spans="1:7" x14ac:dyDescent="0.3">
      <c r="A23" t="str">
        <f>IF(B23="","",_xlfn.XLOOKUP(B23,Einstaklingar!A:A,Einstaklingar!C:C,""))</f>
        <v/>
      </c>
      <c r="C23" s="20"/>
      <c r="E23" s="1"/>
      <c r="F23" s="1"/>
      <c r="G23" s="12"/>
    </row>
    <row r="24" spans="1:7" x14ac:dyDescent="0.3">
      <c r="A24" t="str">
        <f>IF(B24="","",_xlfn.XLOOKUP(B24,Einstaklingar!A:A,Einstaklingar!C:C,""))</f>
        <v/>
      </c>
      <c r="C24" s="20"/>
      <c r="E24" s="1"/>
      <c r="F24" s="1"/>
      <c r="G24" s="12"/>
    </row>
    <row r="25" spans="1:7" x14ac:dyDescent="0.3">
      <c r="A25" t="str">
        <f>IF(B25="","",_xlfn.XLOOKUP(B25,Einstaklingar!A:A,Einstaklingar!C:C,""))</f>
        <v/>
      </c>
      <c r="C25" s="20"/>
      <c r="E25" s="1"/>
      <c r="F25" s="1"/>
      <c r="G25" s="12"/>
    </row>
    <row r="26" spans="1:7" x14ac:dyDescent="0.3">
      <c r="A26" t="str">
        <f>IF(B26="","",_xlfn.XLOOKUP(B26,Einstaklingar!A:A,Einstaklingar!C:C,""))</f>
        <v/>
      </c>
    </row>
    <row r="27" spans="1:7" x14ac:dyDescent="0.3">
      <c r="A27" t="str">
        <f>IF(B27="","",_xlfn.XLOOKUP(B27,Einstaklingar!A:A,Einstaklingar!C:C,""))</f>
        <v/>
      </c>
    </row>
    <row r="28" spans="1:7" x14ac:dyDescent="0.3">
      <c r="A28" t="str">
        <f>IF(B28="","",_xlfn.XLOOKUP(B28,Einstaklingar!A:A,Einstaklingar!C:C,""))</f>
        <v/>
      </c>
    </row>
    <row r="29" spans="1:7" x14ac:dyDescent="0.3">
      <c r="A29" t="str">
        <f>IF(B29="","",_xlfn.XLOOKUP(B29,Einstaklingar!A:A,Einstaklingar!C:C,""))</f>
        <v/>
      </c>
    </row>
    <row r="30" spans="1:7" x14ac:dyDescent="0.3">
      <c r="A30" t="str">
        <f>IF(B30="","",_xlfn.XLOOKUP(B30,Einstaklingar!A:A,Einstaklingar!C:C,""))</f>
        <v/>
      </c>
    </row>
    <row r="31" spans="1:7" x14ac:dyDescent="0.3">
      <c r="A31" t="str">
        <f>IF(B31="","",_xlfn.XLOOKUP(B31,Einstaklingar!A:A,Einstaklingar!C:C,""))</f>
        <v/>
      </c>
    </row>
    <row r="32" spans="1:7" x14ac:dyDescent="0.3">
      <c r="A32" t="str">
        <f>IF(B32="","",_xlfn.XLOOKUP(B32,Einstaklingar!A:A,Einstaklingar!C:C,""))</f>
        <v/>
      </c>
    </row>
    <row r="33" spans="1:1" x14ac:dyDescent="0.3">
      <c r="A33" t="str">
        <f>IF(B33="","",_xlfn.XLOOKUP(B33,Einstaklingar!A:A,Einstaklingar!C:C,""))</f>
        <v/>
      </c>
    </row>
    <row r="34" spans="1:1" x14ac:dyDescent="0.3">
      <c r="A34" t="str">
        <f>IF(B34="","",_xlfn.XLOOKUP(B34,Einstaklingar!A:A,Einstaklingar!C:C,""))</f>
        <v/>
      </c>
    </row>
    <row r="35" spans="1:1" x14ac:dyDescent="0.3">
      <c r="A35" t="str">
        <f>IF(B35="","",_xlfn.XLOOKUP(B35,Einstaklingar!A:A,Einstaklingar!C:C,""))</f>
        <v/>
      </c>
    </row>
    <row r="36" spans="1:1" x14ac:dyDescent="0.3">
      <c r="A36" t="str">
        <f>IF(B36="","",_xlfn.XLOOKUP(B36,Einstaklingar!A:A,Einstaklingar!C:C,""))</f>
        <v/>
      </c>
    </row>
    <row r="37" spans="1:1" x14ac:dyDescent="0.3">
      <c r="A37" t="str">
        <f>IF(B37="","",_xlfn.XLOOKUP(B37,Einstaklingar!A:A,Einstaklingar!C:C,""))</f>
        <v/>
      </c>
    </row>
    <row r="38" spans="1:1" x14ac:dyDescent="0.3">
      <c r="A38" t="str">
        <f>IF(B38="","",_xlfn.XLOOKUP(B38,Einstaklingar!A:A,Einstaklingar!C:C,""))</f>
        <v/>
      </c>
    </row>
    <row r="39" spans="1:1" x14ac:dyDescent="0.3">
      <c r="A39" t="str">
        <f>IF(B39="","",_xlfn.XLOOKUP(B39,Einstaklingar!A:A,Einstaklingar!C:C,""))</f>
        <v/>
      </c>
    </row>
    <row r="40" spans="1:1" x14ac:dyDescent="0.3">
      <c r="A40" t="str">
        <f>IF(B40="","",_xlfn.XLOOKUP(B40,Einstaklingar!A:A,Einstaklingar!C:C,""))</f>
        <v/>
      </c>
    </row>
    <row r="41" spans="1:1" x14ac:dyDescent="0.3">
      <c r="A41" t="str">
        <f>IF(B41="","",_xlfn.XLOOKUP(B41,Einstaklingar!A:A,Einstaklingar!C:C,""))</f>
        <v/>
      </c>
    </row>
    <row r="42" spans="1:1" x14ac:dyDescent="0.3">
      <c r="A42" t="str">
        <f>IF(B42="","",_xlfn.XLOOKUP(B42,Einstaklingar!A:A,Einstaklingar!C:C,""))</f>
        <v/>
      </c>
    </row>
    <row r="43" spans="1:1" x14ac:dyDescent="0.3">
      <c r="A43" t="str">
        <f>IF(B43="","",_xlfn.XLOOKUP(B43,Einstaklingar!A:A,Einstaklingar!C:C,""))</f>
        <v/>
      </c>
    </row>
    <row r="44" spans="1:1" x14ac:dyDescent="0.3">
      <c r="A44" t="str">
        <f>IF(B44="","",_xlfn.XLOOKUP(B44,Einstaklingar!A:A,Einstaklingar!C:C,""))</f>
        <v/>
      </c>
    </row>
    <row r="45" spans="1:1" x14ac:dyDescent="0.3">
      <c r="A45" t="str">
        <f>IF(B45="","",_xlfn.XLOOKUP(B45,Einstaklingar!A:A,Einstaklingar!C:C,""))</f>
        <v/>
      </c>
    </row>
    <row r="46" spans="1:1" x14ac:dyDescent="0.3">
      <c r="A46" t="str">
        <f>IF(B46="","",_xlfn.XLOOKUP(B46,Einstaklingar!A:A,Einstaklingar!C:C,""))</f>
        <v/>
      </c>
    </row>
    <row r="47" spans="1:1" x14ac:dyDescent="0.3">
      <c r="A47" t="str">
        <f>IF(B47="","",_xlfn.XLOOKUP(B47,Einstaklingar!A:A,Einstaklingar!C:C,""))</f>
        <v/>
      </c>
    </row>
    <row r="48" spans="1:1" x14ac:dyDescent="0.3">
      <c r="A48" t="str">
        <f>IF(B48="","",_xlfn.XLOOKUP(B48,Einstaklingar!A:A,Einstaklingar!C:C,""))</f>
        <v/>
      </c>
    </row>
    <row r="49" spans="1:7" x14ac:dyDescent="0.3">
      <c r="A49" t="str">
        <f>IF(B49="","",_xlfn.XLOOKUP(B49,Einstaklingar!A:A,Einstaklingar!C:C,""))</f>
        <v/>
      </c>
    </row>
    <row r="50" spans="1:7" x14ac:dyDescent="0.3">
      <c r="A50" t="str">
        <f>IF(B50="","",_xlfn.XLOOKUP(B50,Einstaklingar!A:A,Einstaklingar!C:C,""))</f>
        <v/>
      </c>
    </row>
    <row r="51" spans="1:7" x14ac:dyDescent="0.3">
      <c r="A51" t="str">
        <f>IF(B51="","",_xlfn.XLOOKUP(B51,Einstaklingar!A:A,Einstaklingar!C:C,""))</f>
        <v/>
      </c>
    </row>
    <row r="52" spans="1:7" x14ac:dyDescent="0.3">
      <c r="A52" s="72"/>
      <c r="B52" s="13"/>
      <c r="C52" s="13"/>
      <c r="D52" s="13"/>
      <c r="E52" s="13"/>
      <c r="F52" s="13"/>
      <c r="G52" s="15"/>
    </row>
    <row r="53" spans="1:7" x14ac:dyDescent="0.3">
      <c r="D53" s="71" t="s">
        <v>51</v>
      </c>
      <c r="E53" s="74">
        <f>SUM(E2:E51)</f>
        <v>959500</v>
      </c>
      <c r="F53" s="74">
        <f>SUM(F2:F51)</f>
        <v>0</v>
      </c>
    </row>
    <row r="54" spans="1:7" x14ac:dyDescent="0.3">
      <c r="D54" s="71" t="s">
        <v>52</v>
      </c>
      <c r="E54" s="73">
        <f>COUNTIF(E2:E51,"&gt;0")</f>
        <v>2</v>
      </c>
      <c r="F54" s="73">
        <f>COUNTIF(F2:F51,"&gt;0")</f>
        <v>0</v>
      </c>
    </row>
    <row r="55" spans="1:7" x14ac:dyDescent="0.3">
      <c r="D55" s="71" t="s">
        <v>53</v>
      </c>
      <c r="E55" s="73">
        <f>COUNTIFS(E$2:E$51,"&gt;0",$G$2:$G$51,"=Já")</f>
        <v>2</v>
      </c>
      <c r="F55" s="73">
        <f>COUNTIFS(F$2:F$51,"&gt;0",$G$2:$G$51,"=Já")</f>
        <v>0</v>
      </c>
    </row>
    <row r="56" spans="1:7" x14ac:dyDescent="0.3">
      <c r="D56" s="71" t="s">
        <v>54</v>
      </c>
      <c r="E56" s="73">
        <f>COUNTIFS(E$2:E$51,"&gt;0",$G$2:$G$51,"=Nei")</f>
        <v>0</v>
      </c>
      <c r="F56" s="73">
        <f>COUNTIFS(F$2:F$51,"&gt;0",$G$2:$G$51,"=Nei")</f>
        <v>0</v>
      </c>
    </row>
    <row r="57" spans="1:7" x14ac:dyDescent="0.3">
      <c r="D57" s="71" t="s">
        <v>55</v>
      </c>
      <c r="E57" s="17">
        <f>E56/E54</f>
        <v>0</v>
      </c>
      <c r="F57" s="17" t="e">
        <f>F56/F54</f>
        <v>#DIV/0!</v>
      </c>
    </row>
  </sheetData>
  <conditionalFormatting sqref="G2:G25">
    <cfRule type="containsText" dxfId="0" priority="1" operator="containsText" text="Nei">
      <formula>NOT(ISERROR(SEARCH("Nei",G2)))</formula>
    </cfRule>
  </conditionalFormatting>
  <pageMargins left="0.7" right="0.7" top="0.75" bottom="0.75" header="0.3" footer="0.3"/>
  <pageSetup paperSize="9" scale="6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CreateLists2">
                <anchor moveWithCells="1">
                  <from>
                    <xdr:col>9</xdr:col>
                    <xdr:colOff>68580</xdr:colOff>
                    <xdr:row>5</xdr:row>
                    <xdr:rowOff>175260</xdr:rowOff>
                  </from>
                  <to>
                    <xdr:col>12</xdr:col>
                    <xdr:colOff>556260</xdr:colOff>
                    <xdr:row>12</xdr:row>
                    <xdr:rowOff>182880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B805429-DB98-4929-B0D9-41C6BF97F696}">
          <x14:formula1>
            <xm:f>Sheet2!$A$1</xm:f>
          </x14:formula1>
          <xm:sqref>G2:G51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fb7ee2f-6f6e-42de-ab84-24cea22e6dfd">UQKNWKQ5SPWF-2143739616-21</_dlc_DocId>
    <_dlc_DocIdUrl xmlns="cfb7ee2f-6f6e-42de-ab84-24cea22e6dfd">
      <Url>https://veggurinn.veritas.is/sites/IVS/Vistor/_layouts/15/DocIdRedir.aspx?ID=UQKNWKQ5SPWF-2143739616-21</Url>
      <Description>UQKNWKQ5SPWF-2143739616-21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F7F2755AB17846B0370D74C7A5BDAF" ma:contentTypeVersion="1" ma:contentTypeDescription="Create a new document." ma:contentTypeScope="" ma:versionID="f2fea23ee27e596363957720b955162d">
  <xsd:schema xmlns:xsd="http://www.w3.org/2001/XMLSchema" xmlns:xs="http://www.w3.org/2001/XMLSchema" xmlns:p="http://schemas.microsoft.com/office/2006/metadata/properties" xmlns:ns2="cfb7ee2f-6f6e-42de-ab84-24cea22e6dfd" targetNamespace="http://schemas.microsoft.com/office/2006/metadata/properties" ma:root="true" ma:fieldsID="98c201ac0e56633a5d3fe81aac03e721" ns2:_="">
    <xsd:import namespace="cfb7ee2f-6f6e-42de-ab84-24cea22e6dfd"/>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b7ee2f-6f6e-42de-ab84-24cea22e6df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1E9CC5-A8DC-46BC-82C1-787AE37D5E8A}">
  <ds:schemaRefs>
    <ds:schemaRef ds:uri="http://schemas.openxmlformats.org/package/2006/metadata/core-properties"/>
    <ds:schemaRef ds:uri="http://www.w3.org/XML/1998/namespace"/>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e54487ab-7831-4992-bbed-227543ff51dc"/>
    <ds:schemaRef ds:uri="e648c92b-ae66-4b88-bd71-06feaf5fa072"/>
    <ds:schemaRef ds:uri="http://schemas.microsoft.com/office/2006/metadata/properties"/>
    <ds:schemaRef ds:uri="cfb7ee2f-6f6e-42de-ab84-24cea22e6dfd"/>
  </ds:schemaRefs>
</ds:datastoreItem>
</file>

<file path=customXml/itemProps2.xml><?xml version="1.0" encoding="utf-8"?>
<ds:datastoreItem xmlns:ds="http://schemas.openxmlformats.org/officeDocument/2006/customXml" ds:itemID="{031C429F-61C4-4271-909F-5A59873C552F}">
  <ds:schemaRefs>
    <ds:schemaRef ds:uri="http://schemas.microsoft.com/sharepoint/events"/>
  </ds:schemaRefs>
</ds:datastoreItem>
</file>

<file path=customXml/itemProps3.xml><?xml version="1.0" encoding="utf-8"?>
<ds:datastoreItem xmlns:ds="http://schemas.openxmlformats.org/officeDocument/2006/customXml" ds:itemID="{6A7E6102-9122-41E6-8BE3-263A3E4961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b7ee2f-6f6e-42de-ab84-24cea22e6d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43BCDFC-59BE-4E50-9118-7540837A30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Skýringar og leiðbeiningar</vt:lpstr>
      <vt:lpstr>DC_yfirlit</vt:lpstr>
      <vt:lpstr>A_Ráðgjafavinna</vt:lpstr>
      <vt:lpstr>B_Ráðgjafavinna</vt:lpstr>
      <vt:lpstr>C_Ráðgjafavinna</vt:lpstr>
      <vt:lpstr>A_Ráðstefnur</vt:lpstr>
      <vt:lpstr>B_Ráðstefnur</vt:lpstr>
      <vt:lpstr>C_Ráðstefnur</vt:lpstr>
      <vt:lpstr>A_HCO</vt:lpstr>
      <vt:lpstr>B_HCO</vt:lpstr>
      <vt:lpstr>C_HCO</vt:lpstr>
      <vt:lpstr>Sameina</vt:lpstr>
      <vt:lpstr>Einstaklingar</vt:lpstr>
      <vt:lpstr>Sheet2</vt:lpstr>
      <vt:lpstr>Einstaklingar</vt:lpstr>
      <vt:lpstr>DC_yfirlit!Print_Area</vt:lpstr>
    </vt:vector>
  </TitlesOfParts>
  <Manager/>
  <Company>Veritas hf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Vala Dröfn Jóhannsdóttir</dc:creator>
  <cp:keywords/>
  <dc:description/>
  <cp:lastModifiedBy>STOKAT Ellen</cp:lastModifiedBy>
  <cp:revision/>
  <dcterms:created xsi:type="dcterms:W3CDTF">2016-03-03T09:54:39Z</dcterms:created>
  <dcterms:modified xsi:type="dcterms:W3CDTF">2025-07-01T11:55:38Z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0x01010052F7F2755AB17846B0370D74C7A5BDAF</vt:lpwstr>
  </property>
  <property fmtid="{D5CDD505-2E9C-101B-9397-08002B2CF9AE}" pid="3" name="_dlc_DocIdItemGuid">
    <vt:lpwstr>ebd6b641-8ba4-4bde-8944-345e0039a502</vt:lpwstr>
  </property>
</Properties>
</file>